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." sheetId="18" r:id="rId1"/>
  </sheets>
  <calcPr calcId="145621"/>
</workbook>
</file>

<file path=xl/calcChain.xml><?xml version="1.0" encoding="utf-8"?>
<calcChain xmlns="http://schemas.openxmlformats.org/spreadsheetml/2006/main">
  <c r="AC67" i="18" l="1"/>
  <c r="AC26" i="18" l="1"/>
  <c r="I233" i="18" l="1"/>
  <c r="I227" i="18"/>
  <c r="I223" i="18"/>
  <c r="I220" i="18"/>
  <c r="I213" i="18"/>
  <c r="E206" i="18"/>
  <c r="E205" i="18"/>
  <c r="E201" i="18"/>
  <c r="E200" i="18"/>
  <c r="E198" i="18"/>
  <c r="E197" i="18"/>
  <c r="E194" i="18"/>
  <c r="E193" i="18"/>
  <c r="I187" i="18"/>
  <c r="I234" i="18" s="1"/>
  <c r="E182" i="18"/>
  <c r="E181" i="18"/>
  <c r="AC165" i="18"/>
  <c r="S165" i="18"/>
  <c r="AC157" i="18"/>
  <c r="S157" i="18"/>
  <c r="AC151" i="18"/>
  <c r="S151" i="18"/>
  <c r="G151" i="18"/>
  <c r="AC91" i="18"/>
  <c r="S91" i="18"/>
  <c r="G91" i="18"/>
  <c r="AC75" i="18"/>
  <c r="S75" i="18"/>
  <c r="G75" i="18"/>
  <c r="AC69" i="18"/>
  <c r="S69" i="18"/>
  <c r="G69" i="18"/>
  <c r="AC63" i="18"/>
  <c r="AC58" i="18"/>
  <c r="S58" i="18"/>
  <c r="G58" i="18"/>
  <c r="S26" i="18"/>
  <c r="G26" i="18"/>
  <c r="G166" i="18" l="1"/>
  <c r="S166" i="18"/>
  <c r="AC166" i="18"/>
</calcChain>
</file>

<file path=xl/sharedStrings.xml><?xml version="1.0" encoding="utf-8"?>
<sst xmlns="http://schemas.openxmlformats.org/spreadsheetml/2006/main" count="492" uniqueCount="236">
  <si>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</si>
  <si>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</si>
  <si>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</si>
  <si>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</si>
  <si>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</si>
  <si>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</si>
  <si>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</si>
  <si>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</si>
  <si>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</si>
  <si>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</si>
  <si>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</si>
  <si>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</si>
  <si>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</si>
  <si>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</si>
  <si>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</si>
  <si>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</si>
  <si>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</si>
  <si>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</si>
  <si>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</si>
  <si>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</si>
  <si>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</si>
  <si>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</si>
  <si>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</si>
  <si>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</si>
  <si>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</si>
  <si>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</si>
  <si>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</si>
  <si>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</si>
  <si>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</si>
  <si>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</si>
  <si>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</si>
  <si>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</si>
  <si>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</si>
  <si>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</si>
  <si>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</si>
  <si>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</si>
  <si>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</si>
  <si>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</si>
  <si>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</si>
  <si>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</si>
  <si>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</si>
  <si>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</si>
  <si>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</si>
  <si>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</si>
  <si>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</si>
  <si>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</si>
  <si>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</si>
  <si>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</si>
  <si>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</si>
  <si>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</si>
  <si>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</si>
  <si>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</si>
  <si>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</si>
  <si>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</si>
  <si>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</si>
  <si>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</si>
  <si>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</si>
  <si>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</si>
  <si>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</si>
  <si>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</si>
  <si>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</si>
  <si>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</si>
  <si>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</si>
  <si>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</si>
  <si>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</si>
  <si>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</si>
  <si>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</si>
  <si>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</si>
  <si>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</si>
  <si>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</si>
  <si>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</si>
  <si>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</si>
  <si>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</si>
  <si>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</si>
  <si>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</si>
  <si>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</si>
  <si>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</si>
  <si>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</si>
  <si>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</si>
  <si>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</si>
  <si>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</si>
  <si>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</si>
  <si>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</si>
  <si>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</si>
  <si>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</si>
  <si>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</si>
  <si>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</si>
  <si>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</si>
  <si>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</si>
  <si>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</si>
  <si>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</si>
  <si>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</si>
  <si>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</si>
  <si>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</si>
  <si>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</si>
  <si>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</si>
  <si>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</si>
  <si>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</si>
  <si>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</si>
  <si>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</si>
  <si>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</si>
  <si>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</si>
  <si>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</si>
  <si>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</si>
  <si>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</si>
  <si>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</si>
  <si>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</si>
  <si>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</si>
  <si>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</si>
  <si>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</si>
  <si>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</si>
  <si>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</si>
  <si>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</si>
  <si>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</si>
  <si>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</si>
  <si>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</si>
  <si>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</si>
  <si>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</si>
  <si>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</si>
  <si>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TOTAL PHARMA</t>
  </si>
  <si>
    <t>COMIRO INVEST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</si>
  <si>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</si>
  <si>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</si>
  <si>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</si>
  <si>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</si>
  <si>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</si>
  <si>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</si>
  <si>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</si>
  <si>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</si>
  <si>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</si>
  <si>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>FILDAS TRADING</t>
  </si>
  <si>
    <t>TOTAL FILDAS TRADING</t>
  </si>
  <si>
    <t>SILVER WOOLF</t>
  </si>
  <si>
    <t>SALIX</t>
  </si>
  <si>
    <t>Tip medicament</t>
  </si>
  <si>
    <t>ENYAFARM</t>
  </si>
  <si>
    <t>AUG.2021</t>
  </si>
  <si>
    <t>AUG. 2021</t>
  </si>
  <si>
    <t>9691/25.08.2021</t>
  </si>
  <si>
    <t>10124/31.08.2021</t>
  </si>
  <si>
    <t>SEPT. 2021</t>
  </si>
  <si>
    <t>20/16.09.2021</t>
  </si>
  <si>
    <t>10834/17.09.2021</t>
  </si>
  <si>
    <t>430/09.08.2021</t>
  </si>
  <si>
    <t>9373/16.08.2021</t>
  </si>
  <si>
    <t>498/24.08.2021</t>
  </si>
  <si>
    <t>9984/26.08.2021</t>
  </si>
  <si>
    <t>379/25.08.2021</t>
  </si>
  <si>
    <t>10900/21.09.2021</t>
  </si>
  <si>
    <t>378/25.08.2021</t>
  </si>
  <si>
    <t>10901/21.09.2021</t>
  </si>
  <si>
    <t>APOSTOL</t>
  </si>
  <si>
    <t>ASKLEPIOS</t>
  </si>
  <si>
    <t>SARALEX</t>
  </si>
  <si>
    <t>HERACLEUM</t>
  </si>
  <si>
    <t>NORDPHARM</t>
  </si>
  <si>
    <t>SEPT.2021</t>
  </si>
  <si>
    <t>538/06.09.2021</t>
  </si>
  <si>
    <t>10515/09.09.2021</t>
  </si>
  <si>
    <t>NPH 6281/31.07.2021</t>
  </si>
  <si>
    <t>OCT. 2021</t>
  </si>
  <si>
    <t>47549/27.09.2021</t>
  </si>
  <si>
    <t>11513/08.10.2021</t>
  </si>
  <si>
    <t>EPHEDRA</t>
  </si>
  <si>
    <t>GE GEN 088/31.07.2021</t>
  </si>
  <si>
    <t>GE EN  0093/31.07.2021</t>
  </si>
  <si>
    <t>BGE HOR 103/31.07.2021</t>
  </si>
  <si>
    <t>GENTIANA 111/31.07.2021</t>
  </si>
  <si>
    <t>SEPT.  2021</t>
  </si>
  <si>
    <t>LUMILEVA</t>
  </si>
  <si>
    <t>8697/10.09.2021</t>
  </si>
  <si>
    <t>11115/28.09.2021</t>
  </si>
  <si>
    <t>LUM  782/31.07.2021</t>
  </si>
  <si>
    <t>9696/08.09.2021</t>
  </si>
  <si>
    <t>11365/05.10.2021</t>
  </si>
  <si>
    <t>CRISP 2276/31.07.2021</t>
  </si>
  <si>
    <t>CRISV 1693/31.07.2021</t>
  </si>
  <si>
    <t>CRISL 3504/31.07.2021</t>
  </si>
  <si>
    <t>47524/21.09.2021</t>
  </si>
  <si>
    <t>B 1958/31.07.2021</t>
  </si>
  <si>
    <t>11511/08.10.2021</t>
  </si>
  <si>
    <t>B 364/31.07.2021</t>
  </si>
  <si>
    <t>47525/21.09.2021</t>
  </si>
  <si>
    <t>R 632/31.07.2021</t>
  </si>
  <si>
    <t>11512/08.10.2021</t>
  </si>
  <si>
    <t>CRISBV 1292/31.07.2021</t>
  </si>
  <si>
    <t>CRISM 3193/31.07.2021</t>
  </si>
  <si>
    <t>CRISR 2559/31.07.2021</t>
  </si>
  <si>
    <t>CRISS 2077/31.07.2021</t>
  </si>
  <si>
    <t>ENYA 2598/31.07.2021</t>
  </si>
  <si>
    <t>LUA 600/31.07.2021</t>
  </si>
  <si>
    <t>FSOM 2090/31.07.2021</t>
  </si>
  <si>
    <t>FSOM 3100/31.07.2021</t>
  </si>
  <si>
    <t>FSOM 4089/31.07.2021</t>
  </si>
  <si>
    <t>FSOM 5085/31.07.2021</t>
  </si>
  <si>
    <t>FSOM 6086/31.07.2021</t>
  </si>
  <si>
    <t>FSOM 1096/31.07.2021</t>
  </si>
  <si>
    <t>474/12.08.2021</t>
  </si>
  <si>
    <t>9389/16.08.2021</t>
  </si>
  <si>
    <t>467/09.08.2021</t>
  </si>
  <si>
    <t>SRX 00001359/31.07.2021</t>
  </si>
  <si>
    <t>9580/19.08.2021</t>
  </si>
  <si>
    <t>9578/19.08.2021</t>
  </si>
  <si>
    <t>BIOREX</t>
  </si>
  <si>
    <t>466/09.08.2021</t>
  </si>
  <si>
    <t>BM 40169/31.07.2021</t>
  </si>
  <si>
    <t>471/11.08.2021</t>
  </si>
  <si>
    <t>MM 38/31.07.2021</t>
  </si>
  <si>
    <t>9579/19.08.2021</t>
  </si>
  <si>
    <t>COAS 00064/31.07.2021</t>
  </si>
  <si>
    <t>SACA 0057/31.07.2021</t>
  </si>
  <si>
    <t>472/12.08.2021</t>
  </si>
  <si>
    <t>MMACA 136/31.07.2021</t>
  </si>
  <si>
    <t>10049/31.07.2021</t>
  </si>
  <si>
    <t>NPHCAS 22156/31.07.2021</t>
  </si>
  <si>
    <t>NDP 2275/31.07.2021</t>
  </si>
  <si>
    <t>NPHCAS 110237/31.07.2021</t>
  </si>
  <si>
    <t>NPHCAS 00047/31.07.2021</t>
  </si>
  <si>
    <t>NPHCAS 15194/31.07</t>
  </si>
  <si>
    <t>NPHCAS 160189/31.07.2021</t>
  </si>
  <si>
    <t>NPHHCAS 0043/31.07.2021</t>
  </si>
  <si>
    <t>NPH  4291/31.07.2021</t>
  </si>
  <si>
    <t>NPHC 1000000/31.07.2021</t>
  </si>
  <si>
    <t>NPHCAS 7275/31.07.2021</t>
  </si>
  <si>
    <t>NPHCAS 3296/31.07.2021</t>
  </si>
  <si>
    <t>NPHCAS 5713/31.07.2021</t>
  </si>
  <si>
    <t>539/07.09.2021</t>
  </si>
  <si>
    <t>HERMM 257/31.07.2021</t>
  </si>
  <si>
    <t>10535/09.09.2021</t>
  </si>
  <si>
    <t>468/09.08.2021</t>
  </si>
  <si>
    <t>EPHD  008688/31.07.2021</t>
  </si>
  <si>
    <t>10536/09.09.2021</t>
  </si>
  <si>
    <t>MMSAL 624/31.07.2021</t>
  </si>
  <si>
    <t>AQUA 1083/31.07.2021</t>
  </si>
  <si>
    <t>CLT 072/31.07.2021</t>
  </si>
  <si>
    <t>PLATI  CESIUNI         09        NOIEMBRIE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</si>
</sst>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59" applyNumberFormat="0" applyAlignment="0" applyProtection="0"/>
  </cellStyleXfs>
  <cellXfs count="532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0" fillId="0" borderId="54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34" xfId="0" applyBorder="1" applyAlignment="1"/>
    <xf numFmtId="17" fontId="0" fillId="0" borderId="26" xfId="0" applyNumberFormat="1" applyBorder="1"/>
    <xf numFmtId="0" fontId="0" fillId="0" borderId="16" xfId="0" applyBorder="1" applyAlignment="1">
      <alignment vertical="top"/>
    </xf>
    <xf numFmtId="0" fontId="8" fillId="3" borderId="59" xfId="2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0" fontId="0" fillId="0" borderId="54" xfId="0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4" borderId="30" xfId="0" applyFill="1" applyBorder="1" applyAlignment="1">
      <alignment horizontal="right"/>
    </xf>
    <xf numFmtId="0" fontId="0" fillId="4" borderId="9" xfId="0" applyFill="1" applyBorder="1"/>
    <xf numFmtId="4" fontId="0" fillId="4" borderId="11" xfId="0" applyNumberFormat="1" applyFill="1" applyBorder="1"/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4" xfId="0" applyBorder="1"/>
    <xf numFmtId="0" fontId="0" fillId="0" borderId="60" xfId="0" applyBorder="1"/>
    <xf numFmtId="0" fontId="0" fillId="0" borderId="27" xfId="0" applyBorder="1" applyAlignment="1"/>
    <xf numFmtId="0" fontId="0" fillId="0" borderId="47" xfId="0" applyFill="1" applyBorder="1" applyAlignment="1">
      <alignment vertical="top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35" xfId="0" applyBorder="1" applyAlignment="1"/>
    <xf numFmtId="0" fontId="0" fillId="0" borderId="57" xfId="0" applyFill="1" applyBorder="1"/>
    <xf numFmtId="14" fontId="0" fillId="0" borderId="54" xfId="0" applyNumberFormat="1" applyBorder="1" applyAlignment="1"/>
    <xf numFmtId="0" fontId="0" fillId="0" borderId="47" xfId="0" applyFill="1" applyBorder="1"/>
    <xf numFmtId="0" fontId="0" fillId="0" borderId="54" xfId="0" applyBorder="1"/>
    <xf numFmtId="0" fontId="2" fillId="0" borderId="2" xfId="1" applyFont="1" applyBorder="1" applyAlignment="1">
      <alignment horizontal="center" wrapText="1"/>
    </xf>
    <xf numFmtId="0" fontId="0" fillId="0" borderId="41" xfId="0" applyFill="1" applyBorder="1" applyAlignment="1">
      <alignment vertical="top"/>
    </xf>
    <xf numFmtId="0" fontId="0" fillId="0" borderId="41" xfId="0" applyFon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12" xfId="0" applyBorder="1"/>
    <xf numFmtId="0" fontId="0" fillId="0" borderId="12" xfId="0" applyFill="1" applyBorder="1" applyAlignment="1">
      <alignment vertical="top"/>
    </xf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17" fontId="0" fillId="0" borderId="54" xfId="0" applyNumberFormat="1" applyBorder="1"/>
    <xf numFmtId="0" fontId="0" fillId="0" borderId="61" xfId="0" applyBorder="1" applyAlignment="1">
      <alignment vertical="top"/>
    </xf>
    <xf numFmtId="0" fontId="0" fillId="0" borderId="27" xfId="0" applyFont="1" applyFill="1" applyBorder="1"/>
    <xf numFmtId="0" fontId="0" fillId="4" borderId="45" xfId="0" applyFill="1" applyBorder="1"/>
    <xf numFmtId="0" fontId="0" fillId="4" borderId="45" xfId="0" applyFill="1" applyBorder="1" applyAlignment="1">
      <alignment horizontal="right"/>
    </xf>
    <xf numFmtId="0" fontId="0" fillId="0" borderId="62" xfId="0" applyBorder="1"/>
    <xf numFmtId="0" fontId="0" fillId="0" borderId="53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/>
    <xf numFmtId="0" fontId="0" fillId="0" borderId="23" xfId="0" applyFill="1" applyBorder="1" applyAlignment="1">
      <alignment horizontal="right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45" xfId="0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2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1" fontId="5" fillId="0" borderId="53" xfId="0" applyNumberFormat="1" applyFont="1" applyBorder="1" applyAlignment="1">
      <alignment horizontal="right" vertical="center"/>
    </xf>
    <xf numFmtId="0" fontId="0" fillId="0" borderId="9" xfId="0" applyBorder="1"/>
    <xf numFmtId="0" fontId="0" fillId="0" borderId="30" xfId="0" applyBorder="1" applyAlignment="1">
      <alignment vertical="top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7" xfId="0" applyBorder="1" applyAlignment="1"/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3" xfId="0" applyBorder="1" applyAlignment="1"/>
    <xf numFmtId="0" fontId="0" fillId="0" borderId="45" xfId="0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6" xfId="1" applyFont="1" applyBorder="1" applyAlignment="1">
      <alignment horizontal="center"/>
    </xf>
    <xf numFmtId="0" fontId="0" fillId="0" borderId="54" xfId="0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0" fontId="0" fillId="0" borderId="22" xfId="0" applyBorder="1"/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4" xfId="0" applyBorder="1" applyAlignment="1"/>
    <xf numFmtId="0" fontId="0" fillId="0" borderId="53" xfId="0" applyBorder="1"/>
    <xf numFmtId="0" fontId="0" fillId="0" borderId="47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30" xfId="0" applyBorder="1"/>
    <xf numFmtId="0" fontId="0" fillId="0" borderId="45" xfId="0" applyBorder="1" applyAlignment="1"/>
    <xf numFmtId="4" fontId="0" fillId="0" borderId="12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43" xfId="0" applyFill="1" applyBorder="1"/>
    <xf numFmtId="0" fontId="0" fillId="0" borderId="49" xfId="0" applyFill="1" applyBorder="1" applyAlignment="1">
      <alignment vertical="top"/>
    </xf>
    <xf numFmtId="0" fontId="0" fillId="0" borderId="13" xfId="0" applyBorder="1" applyAlignment="1">
      <alignment vertical="center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/>
    <xf numFmtId="0" fontId="0" fillId="0" borderId="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9" xfId="0" applyBorder="1" applyAlignment="1">
      <alignment vertical="top"/>
    </xf>
    <xf numFmtId="1" fontId="5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7" xfId="0" applyBorder="1"/>
    <xf numFmtId="0" fontId="0" fillId="0" borderId="63" xfId="0" applyBorder="1"/>
    <xf numFmtId="0" fontId="0" fillId="0" borderId="17" xfId="0" applyBorder="1" applyAlignment="1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45" xfId="0" applyBorder="1"/>
    <xf numFmtId="0" fontId="0" fillId="0" borderId="9" xfId="0" applyBorder="1"/>
    <xf numFmtId="0" fontId="0" fillId="0" borderId="8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6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53" xfId="0" applyBorder="1"/>
    <xf numFmtId="0" fontId="0" fillId="0" borderId="47" xfId="0" applyBorder="1"/>
    <xf numFmtId="0" fontId="0" fillId="0" borderId="1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8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0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67" xfId="0" applyBorder="1" applyAlignment="1">
      <alignment vertical="top"/>
    </xf>
    <xf numFmtId="0" fontId="0" fillId="0" borderId="6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4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13" xfId="0" applyBorder="1"/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0" xfId="0" applyBorder="1" applyAlignment="1"/>
    <xf numFmtId="1" fontId="5" fillId="0" borderId="52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3" fillId="0" borderId="36" xfId="0" applyFont="1" applyBorder="1" applyAlignment="1">
      <alignment horizontal="center"/>
    </xf>
    <xf numFmtId="0" fontId="0" fillId="0" borderId="13" xfId="0" applyBorder="1" applyAlignment="1">
      <alignment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4" borderId="52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0" fillId="4" borderId="5" xfId="0" applyFill="1" applyBorder="1" applyAlignment="1"/>
    <xf numFmtId="0" fontId="0" fillId="4" borderId="3" xfId="0" applyFill="1" applyBorder="1" applyAlignment="1"/>
    <xf numFmtId="0" fontId="0" fillId="4" borderId="0" xfId="0" applyFill="1" applyAlignment="1"/>
    <xf numFmtId="0" fontId="0" fillId="4" borderId="34" xfId="0" applyFill="1" applyBorder="1" applyAlignment="1"/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0" fillId="0" borderId="61" xfId="0" applyBorder="1" applyAlignment="1"/>
    <xf numFmtId="0" fontId="3" fillId="0" borderId="2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34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4"/>
  <sheetViews>
    <sheetView tabSelected="1" topLeftCell="V122" workbookViewId="0">
      <selection activeCell="AL24" sqref="AL24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57"/>
      <c r="N1" s="57"/>
      <c r="O1" s="5"/>
      <c r="Y1" s="5"/>
    </row>
    <row r="2" spans="1:29" hidden="1" x14ac:dyDescent="0.25"/>
    <row r="3" spans="1:29" x14ac:dyDescent="0.25">
      <c r="C3" s="16" t="s">
        <v>71</v>
      </c>
      <c r="D3" s="16"/>
      <c r="G3" s="12" t="s">
        <v>16</v>
      </c>
      <c r="N3" s="16" t="s">
        <v>71</v>
      </c>
      <c r="O3" s="16" t="s">
        <v>113</v>
      </c>
      <c r="P3" s="16"/>
      <c r="S3" s="12" t="s">
        <v>16</v>
      </c>
      <c r="V3" s="190"/>
      <c r="W3" s="190"/>
      <c r="X3" s="190"/>
      <c r="Y3" s="190" t="s">
        <v>235</v>
      </c>
      <c r="Z3" s="190"/>
      <c r="AA3" s="190"/>
      <c r="AB3" s="190"/>
      <c r="AC3" s="190" t="s">
        <v>16</v>
      </c>
    </row>
    <row r="4" spans="1:29" hidden="1" x14ac:dyDescent="0.25">
      <c r="C4" s="16"/>
      <c r="D4" s="16"/>
      <c r="G4" s="12"/>
      <c r="N4" s="16"/>
      <c r="O4" s="16"/>
      <c r="P4" s="16"/>
      <c r="S4" s="12"/>
      <c r="V4" s="190"/>
      <c r="W4" s="190"/>
      <c r="X4" s="190"/>
      <c r="Y4" s="190"/>
      <c r="Z4" s="190"/>
      <c r="AA4" s="190"/>
      <c r="AB4" s="190"/>
      <c r="AC4" s="190"/>
    </row>
    <row r="5" spans="1:29" ht="15.75" thickBot="1" x14ac:dyDescent="0.3">
      <c r="B5" s="426" t="s">
        <v>24</v>
      </c>
      <c r="C5" s="426"/>
      <c r="D5" s="426"/>
      <c r="E5" s="426"/>
      <c r="F5" s="426"/>
      <c r="G5" s="426"/>
      <c r="L5" s="426" t="s">
        <v>24</v>
      </c>
      <c r="M5" s="426"/>
      <c r="N5" s="426"/>
      <c r="O5" s="426"/>
      <c r="P5" s="426"/>
      <c r="Q5" s="426"/>
      <c r="R5" s="426"/>
      <c r="S5" s="426"/>
      <c r="V5" s="190"/>
      <c r="W5" s="521" t="s">
        <v>24</v>
      </c>
      <c r="X5" s="521"/>
      <c r="Y5" s="521"/>
      <c r="Z5" s="521"/>
      <c r="AA5" s="521"/>
      <c r="AB5" s="521"/>
      <c r="AC5" s="521"/>
    </row>
    <row r="6" spans="1:29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289" t="s">
        <v>68</v>
      </c>
      <c r="N6" s="289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388" t="s">
        <v>1</v>
      </c>
      <c r="W6" s="522" t="s">
        <v>2</v>
      </c>
      <c r="X6" s="524" t="s">
        <v>68</v>
      </c>
      <c r="Y6" s="526" t="s">
        <v>3</v>
      </c>
      <c r="Z6" s="524" t="s">
        <v>126</v>
      </c>
      <c r="AA6" s="234" t="s">
        <v>134</v>
      </c>
      <c r="AB6" s="528" t="s">
        <v>127</v>
      </c>
      <c r="AC6" s="530" t="s">
        <v>128</v>
      </c>
    </row>
    <row r="7" spans="1:29" ht="15.75" hidden="1" thickBot="1" x14ac:dyDescent="0.3">
      <c r="A7" s="353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0" t="s">
        <v>6</v>
      </c>
      <c r="L7" s="80"/>
      <c r="M7" s="80"/>
      <c r="N7" s="80"/>
      <c r="O7" s="80"/>
      <c r="P7" s="80" t="s">
        <v>7</v>
      </c>
      <c r="Q7" s="80" t="s">
        <v>14</v>
      </c>
      <c r="R7" s="80" t="s">
        <v>8</v>
      </c>
      <c r="S7" s="81" t="s">
        <v>10</v>
      </c>
      <c r="V7" s="377"/>
      <c r="W7" s="523"/>
      <c r="X7" s="525"/>
      <c r="Y7" s="527"/>
      <c r="Z7" s="525"/>
      <c r="AA7" s="235" t="s">
        <v>14</v>
      </c>
      <c r="AB7" s="529"/>
      <c r="AC7" s="531"/>
    </row>
    <row r="8" spans="1:29" x14ac:dyDescent="0.25">
      <c r="A8" s="191"/>
      <c r="B8" s="120"/>
      <c r="C8" s="80"/>
      <c r="D8" s="198"/>
      <c r="E8" s="120"/>
      <c r="F8" s="80"/>
      <c r="G8" s="81"/>
      <c r="K8" s="191"/>
      <c r="L8" s="120"/>
      <c r="M8" s="120"/>
      <c r="N8" s="80"/>
      <c r="O8" s="191"/>
      <c r="P8" s="198"/>
      <c r="Q8" s="120"/>
      <c r="R8" s="80"/>
      <c r="S8" s="81"/>
      <c r="V8" s="297">
        <v>1</v>
      </c>
      <c r="W8" s="318" t="s">
        <v>114</v>
      </c>
      <c r="X8" s="204" t="s">
        <v>137</v>
      </c>
      <c r="Y8" s="204" t="s">
        <v>116</v>
      </c>
      <c r="Z8" s="204" t="s">
        <v>138</v>
      </c>
      <c r="AA8" s="223" t="s">
        <v>123</v>
      </c>
      <c r="AB8" s="77" t="s">
        <v>164</v>
      </c>
      <c r="AC8" s="264">
        <v>32037.21</v>
      </c>
    </row>
    <row r="9" spans="1:29" x14ac:dyDescent="0.25">
      <c r="A9" s="191"/>
      <c r="B9" s="120"/>
      <c r="C9" s="80"/>
      <c r="D9" s="198"/>
      <c r="E9" s="120"/>
      <c r="F9" s="80"/>
      <c r="G9" s="81"/>
      <c r="K9" s="191"/>
      <c r="L9" s="120"/>
      <c r="M9" s="120"/>
      <c r="N9" s="80"/>
      <c r="O9" s="191"/>
      <c r="P9" s="198"/>
      <c r="Q9" s="120"/>
      <c r="R9" s="80"/>
      <c r="S9" s="81"/>
      <c r="V9" s="298"/>
      <c r="W9" s="311"/>
      <c r="X9" s="288" t="s">
        <v>139</v>
      </c>
      <c r="Y9" s="288"/>
      <c r="Z9" s="288"/>
      <c r="AA9" s="223" t="s">
        <v>123</v>
      </c>
      <c r="AB9" s="77" t="s">
        <v>165</v>
      </c>
      <c r="AC9" s="264">
        <v>7293.92</v>
      </c>
    </row>
    <row r="10" spans="1:29" x14ac:dyDescent="0.25">
      <c r="A10" s="191"/>
      <c r="B10" s="120"/>
      <c r="C10" s="80"/>
      <c r="D10" s="198"/>
      <c r="E10" s="120"/>
      <c r="F10" s="80"/>
      <c r="G10" s="81"/>
      <c r="K10" s="191"/>
      <c r="L10" s="120"/>
      <c r="M10" s="120"/>
      <c r="N10" s="80"/>
      <c r="O10" s="191"/>
      <c r="P10" s="198"/>
      <c r="Q10" s="120"/>
      <c r="R10" s="80"/>
      <c r="S10" s="81"/>
      <c r="V10" s="298"/>
      <c r="W10" s="358"/>
      <c r="X10" s="288"/>
      <c r="Y10" s="288"/>
      <c r="Z10" s="288"/>
      <c r="AA10" s="223" t="s">
        <v>123</v>
      </c>
      <c r="AB10" s="77" t="s">
        <v>166</v>
      </c>
      <c r="AC10" s="264">
        <v>97642.8</v>
      </c>
    </row>
    <row r="11" spans="1:29" ht="15.75" thickBot="1" x14ac:dyDescent="0.3">
      <c r="A11" s="191"/>
      <c r="B11" s="120"/>
      <c r="C11" s="80"/>
      <c r="D11" s="198"/>
      <c r="E11" s="120"/>
      <c r="F11" s="80"/>
      <c r="G11" s="81"/>
      <c r="K11" s="191"/>
      <c r="L11" s="120"/>
      <c r="M11" s="120"/>
      <c r="N11" s="80"/>
      <c r="O11" s="191"/>
      <c r="P11" s="198"/>
      <c r="Q11" s="120"/>
      <c r="R11" s="80"/>
      <c r="S11" s="81"/>
      <c r="V11" s="299"/>
      <c r="W11" s="308"/>
      <c r="X11" s="221"/>
      <c r="Y11" s="288"/>
      <c r="Z11" s="288"/>
      <c r="AA11" s="223" t="s">
        <v>123</v>
      </c>
      <c r="AB11" s="77" t="s">
        <v>167</v>
      </c>
      <c r="AC11" s="264">
        <v>40412.22</v>
      </c>
    </row>
    <row r="12" spans="1:29" hidden="1" x14ac:dyDescent="0.25">
      <c r="A12" s="191"/>
      <c r="B12" s="120"/>
      <c r="C12" s="80"/>
      <c r="D12" s="198"/>
      <c r="E12" s="120"/>
      <c r="F12" s="80"/>
      <c r="G12" s="81"/>
      <c r="K12" s="191"/>
      <c r="L12" s="120"/>
      <c r="M12" s="120"/>
      <c r="N12" s="80"/>
      <c r="O12" s="191"/>
      <c r="P12" s="198"/>
      <c r="Q12" s="120"/>
      <c r="R12" s="80"/>
      <c r="S12" s="81"/>
      <c r="V12" s="297">
        <v>2</v>
      </c>
      <c r="W12" s="318" t="s">
        <v>114</v>
      </c>
      <c r="X12" s="230"/>
      <c r="Y12" s="204"/>
      <c r="Z12" s="204"/>
      <c r="AA12" s="224"/>
      <c r="AB12" s="76"/>
      <c r="AC12" s="237"/>
    </row>
    <row r="13" spans="1:29" hidden="1" x14ac:dyDescent="0.25">
      <c r="A13" s="191"/>
      <c r="B13" s="120"/>
      <c r="C13" s="80"/>
      <c r="D13" s="198"/>
      <c r="E13" s="120"/>
      <c r="F13" s="80"/>
      <c r="G13" s="81"/>
      <c r="K13" s="191"/>
      <c r="L13" s="120"/>
      <c r="M13" s="120"/>
      <c r="N13" s="80"/>
      <c r="O13" s="191"/>
      <c r="P13" s="198"/>
      <c r="Q13" s="120"/>
      <c r="R13" s="80"/>
      <c r="S13" s="81"/>
      <c r="V13" s="298"/>
      <c r="W13" s="311"/>
      <c r="X13" s="300"/>
      <c r="Y13" s="288"/>
      <c r="Z13" s="288"/>
      <c r="AA13" s="223"/>
      <c r="AB13" s="77"/>
      <c r="AC13" s="238"/>
    </row>
    <row r="14" spans="1:29" ht="15.75" hidden="1" thickBot="1" x14ac:dyDescent="0.3">
      <c r="A14" s="191"/>
      <c r="B14" s="120"/>
      <c r="C14" s="80"/>
      <c r="D14" s="198"/>
      <c r="E14" s="120"/>
      <c r="F14" s="80"/>
      <c r="G14" s="81"/>
      <c r="K14" s="191"/>
      <c r="L14" s="120"/>
      <c r="M14" s="120"/>
      <c r="N14" s="80"/>
      <c r="O14" s="191"/>
      <c r="P14" s="198"/>
      <c r="Q14" s="120"/>
      <c r="R14" s="80"/>
      <c r="S14" s="81"/>
      <c r="V14" s="299"/>
      <c r="W14" s="308"/>
      <c r="X14" s="203"/>
      <c r="Y14" s="193"/>
      <c r="Z14" s="193"/>
      <c r="AA14" s="225"/>
      <c r="AB14" s="54"/>
      <c r="AC14" s="239"/>
    </row>
    <row r="15" spans="1:29" ht="15.75" hidden="1" thickBot="1" x14ac:dyDescent="0.3">
      <c r="A15" s="191"/>
      <c r="B15" s="120"/>
      <c r="C15" s="80"/>
      <c r="D15" s="198"/>
      <c r="E15" s="120"/>
      <c r="F15" s="80"/>
      <c r="G15" s="81"/>
      <c r="K15" s="191"/>
      <c r="L15" s="120"/>
      <c r="M15" s="120"/>
      <c r="N15" s="80"/>
      <c r="O15" s="191"/>
      <c r="P15" s="198"/>
      <c r="Q15" s="120"/>
      <c r="R15" s="80"/>
      <c r="S15" s="81"/>
      <c r="V15" s="308"/>
      <c r="W15" s="308"/>
      <c r="X15" s="267"/>
      <c r="Y15" s="346"/>
      <c r="Z15" s="346"/>
      <c r="AA15" s="302"/>
      <c r="AB15" s="192"/>
      <c r="AC15" s="127"/>
    </row>
    <row r="16" spans="1:29" hidden="1" x14ac:dyDescent="0.25">
      <c r="A16" s="191"/>
      <c r="B16" s="120"/>
      <c r="C16" s="80"/>
      <c r="D16" s="198"/>
      <c r="E16" s="120"/>
      <c r="F16" s="80"/>
      <c r="G16" s="81"/>
      <c r="K16" s="191"/>
      <c r="L16" s="120"/>
      <c r="M16" s="120"/>
      <c r="N16" s="80"/>
      <c r="O16" s="191"/>
      <c r="P16" s="198"/>
      <c r="Q16" s="120"/>
      <c r="R16" s="80"/>
      <c r="S16" s="81"/>
      <c r="V16" s="377"/>
      <c r="W16" s="377"/>
      <c r="X16" s="262"/>
      <c r="Y16" s="288"/>
      <c r="Z16" s="288"/>
      <c r="AA16" s="217"/>
      <c r="AB16" s="77"/>
      <c r="AC16" s="264"/>
    </row>
    <row r="17" spans="1:32" hidden="1" x14ac:dyDescent="0.25">
      <c r="A17" s="191"/>
      <c r="B17" s="120"/>
      <c r="C17" s="80"/>
      <c r="D17" s="198"/>
      <c r="E17" s="120"/>
      <c r="F17" s="80"/>
      <c r="G17" s="81"/>
      <c r="K17" s="191"/>
      <c r="L17" s="120"/>
      <c r="M17" s="120"/>
      <c r="N17" s="80"/>
      <c r="O17" s="191"/>
      <c r="P17" s="198"/>
      <c r="Q17" s="120"/>
      <c r="R17" s="80"/>
      <c r="S17" s="81"/>
      <c r="V17" s="377"/>
      <c r="W17" s="377"/>
      <c r="X17" s="296"/>
      <c r="Y17" s="288"/>
      <c r="Z17" s="288"/>
      <c r="AA17" s="217"/>
      <c r="AB17" s="77"/>
      <c r="AC17" s="264"/>
    </row>
    <row r="18" spans="1:32" hidden="1" x14ac:dyDescent="0.25">
      <c r="A18" s="191"/>
      <c r="B18" s="120"/>
      <c r="C18" s="80"/>
      <c r="D18" s="198"/>
      <c r="E18" s="120"/>
      <c r="F18" s="80"/>
      <c r="G18" s="81"/>
      <c r="K18" s="191"/>
      <c r="L18" s="120"/>
      <c r="M18" s="120"/>
      <c r="N18" s="80"/>
      <c r="O18" s="191"/>
      <c r="P18" s="198"/>
      <c r="Q18" s="120"/>
      <c r="R18" s="80"/>
      <c r="S18" s="81"/>
      <c r="V18" s="377"/>
      <c r="W18" s="377"/>
      <c r="X18" s="58"/>
      <c r="Y18" s="331"/>
      <c r="Z18" s="331"/>
      <c r="AA18" s="58"/>
      <c r="AB18" s="77"/>
      <c r="AC18" s="264"/>
    </row>
    <row r="19" spans="1:32" ht="15.75" hidden="1" thickBot="1" x14ac:dyDescent="0.3">
      <c r="A19" s="191"/>
      <c r="B19" s="120"/>
      <c r="C19" s="80"/>
      <c r="D19" s="198"/>
      <c r="E19" s="120"/>
      <c r="F19" s="80"/>
      <c r="G19" s="81"/>
      <c r="K19" s="191"/>
      <c r="L19" s="120"/>
      <c r="M19" s="120"/>
      <c r="N19" s="80"/>
      <c r="O19" s="191"/>
      <c r="P19" s="198"/>
      <c r="Q19" s="120"/>
      <c r="R19" s="80"/>
      <c r="S19" s="81"/>
      <c r="V19" s="377"/>
      <c r="W19" s="377"/>
      <c r="X19" s="106"/>
      <c r="Y19" s="333"/>
      <c r="Z19" s="333"/>
      <c r="AA19" s="291"/>
      <c r="AB19" s="105"/>
      <c r="AC19" s="187"/>
    </row>
    <row r="20" spans="1:32" x14ac:dyDescent="0.25">
      <c r="A20" s="191"/>
      <c r="B20" s="120"/>
      <c r="C20" s="80"/>
      <c r="D20" s="198"/>
      <c r="E20" s="120"/>
      <c r="F20" s="80"/>
      <c r="G20" s="81"/>
      <c r="K20" s="191"/>
      <c r="L20" s="120"/>
      <c r="M20" s="120"/>
      <c r="N20" s="80"/>
      <c r="O20" s="191"/>
      <c r="P20" s="198"/>
      <c r="Q20" s="120"/>
      <c r="R20" s="80"/>
      <c r="S20" s="81"/>
      <c r="V20" s="387">
        <v>2</v>
      </c>
      <c r="W20" s="383" t="s">
        <v>114</v>
      </c>
      <c r="X20" s="204" t="s">
        <v>168</v>
      </c>
      <c r="Y20" s="204" t="s">
        <v>169</v>
      </c>
      <c r="Z20" s="24" t="s">
        <v>170</v>
      </c>
      <c r="AA20" s="134" t="s">
        <v>11</v>
      </c>
      <c r="AB20" s="76" t="s">
        <v>172</v>
      </c>
      <c r="AC20" s="237">
        <v>44356.3</v>
      </c>
    </row>
    <row r="21" spans="1:32" ht="15.75" thickBot="1" x14ac:dyDescent="0.3">
      <c r="A21" s="191"/>
      <c r="B21" s="120"/>
      <c r="C21" s="80"/>
      <c r="D21" s="198"/>
      <c r="E21" s="120"/>
      <c r="F21" s="80"/>
      <c r="G21" s="81"/>
      <c r="K21" s="191"/>
      <c r="L21" s="120"/>
      <c r="M21" s="120"/>
      <c r="N21" s="80"/>
      <c r="O21" s="191"/>
      <c r="P21" s="198"/>
      <c r="Q21" s="120"/>
      <c r="R21" s="80"/>
      <c r="S21" s="81"/>
      <c r="V21" s="374"/>
      <c r="W21" s="385"/>
      <c r="X21" s="193" t="s">
        <v>171</v>
      </c>
      <c r="Y21" s="193"/>
      <c r="Z21" s="11"/>
      <c r="AA21" s="228"/>
      <c r="AB21" s="54"/>
      <c r="AC21" s="239"/>
    </row>
    <row r="22" spans="1:32" x14ac:dyDescent="0.25">
      <c r="A22" s="191"/>
      <c r="B22" s="120"/>
      <c r="C22" s="80"/>
      <c r="D22" s="198"/>
      <c r="E22" s="120"/>
      <c r="F22" s="80"/>
      <c r="G22" s="81"/>
      <c r="K22" s="191"/>
      <c r="L22" s="120"/>
      <c r="M22" s="120"/>
      <c r="N22" s="80"/>
      <c r="O22" s="191"/>
      <c r="P22" s="198"/>
      <c r="Q22" s="120"/>
      <c r="R22" s="80"/>
      <c r="S22" s="81"/>
      <c r="V22" s="518">
        <v>3</v>
      </c>
      <c r="W22" s="365" t="s">
        <v>114</v>
      </c>
      <c r="X22" s="204" t="s">
        <v>160</v>
      </c>
      <c r="Y22" s="204" t="s">
        <v>37</v>
      </c>
      <c r="Z22" s="24" t="s">
        <v>173</v>
      </c>
      <c r="AA22" s="134" t="s">
        <v>11</v>
      </c>
      <c r="AB22" s="76" t="s">
        <v>175</v>
      </c>
      <c r="AC22" s="93">
        <v>20825.53</v>
      </c>
    </row>
    <row r="23" spans="1:32" x14ac:dyDescent="0.25">
      <c r="A23" s="191"/>
      <c r="B23" s="120"/>
      <c r="C23" s="80"/>
      <c r="D23" s="198"/>
      <c r="E23" s="120"/>
      <c r="F23" s="80"/>
      <c r="G23" s="81"/>
      <c r="K23" s="191"/>
      <c r="L23" s="120"/>
      <c r="M23" s="120"/>
      <c r="N23" s="80"/>
      <c r="O23" s="191"/>
      <c r="P23" s="198"/>
      <c r="Q23" s="120"/>
      <c r="R23" s="80"/>
      <c r="S23" s="81"/>
      <c r="V23" s="519"/>
      <c r="W23" s="517"/>
      <c r="X23" s="221" t="s">
        <v>174</v>
      </c>
      <c r="Y23" s="288"/>
      <c r="Z23" s="10"/>
      <c r="AA23" s="110" t="s">
        <v>11</v>
      </c>
      <c r="AB23" s="77" t="s">
        <v>176</v>
      </c>
      <c r="AC23" s="264">
        <v>33281.440000000002</v>
      </c>
    </row>
    <row r="24" spans="1:32" ht="15.75" thickBot="1" x14ac:dyDescent="0.3">
      <c r="A24" s="191"/>
      <c r="B24" s="120"/>
      <c r="C24" s="80"/>
      <c r="D24" s="198"/>
      <c r="E24" s="120"/>
      <c r="F24" s="80"/>
      <c r="G24" s="81"/>
      <c r="K24" s="191"/>
      <c r="L24" s="120"/>
      <c r="M24" s="120"/>
      <c r="N24" s="80"/>
      <c r="O24" s="191"/>
      <c r="P24" s="198"/>
      <c r="Q24" s="120"/>
      <c r="R24" s="80"/>
      <c r="S24" s="81"/>
      <c r="V24" s="520"/>
      <c r="W24" s="493"/>
      <c r="X24" s="445"/>
      <c r="Y24" s="347"/>
      <c r="Z24" s="347"/>
      <c r="AA24" s="119" t="s">
        <v>11</v>
      </c>
      <c r="AB24" s="105" t="s">
        <v>177</v>
      </c>
      <c r="AC24" s="187">
        <v>15925.56</v>
      </c>
    </row>
    <row r="25" spans="1:32" ht="15.75" hidden="1" thickBot="1" x14ac:dyDescent="0.3">
      <c r="A25" s="102">
        <v>2</v>
      </c>
      <c r="B25" s="75" t="s">
        <v>38</v>
      </c>
      <c r="C25" s="18" t="s">
        <v>37</v>
      </c>
      <c r="D25" s="99" t="s">
        <v>34</v>
      </c>
      <c r="E25" s="98" t="s">
        <v>11</v>
      </c>
      <c r="F25" s="76" t="s">
        <v>46</v>
      </c>
      <c r="G25" s="237">
        <v>7988.32</v>
      </c>
      <c r="K25" s="103"/>
      <c r="L25" s="135"/>
      <c r="M25" s="135"/>
      <c r="N25" s="6"/>
      <c r="O25" s="5"/>
      <c r="P25" s="138"/>
      <c r="Q25" s="88"/>
      <c r="R25" s="139"/>
      <c r="S25" s="140"/>
      <c r="V25" s="434"/>
      <c r="W25" s="386"/>
      <c r="X25" s="489"/>
      <c r="Y25" s="333"/>
      <c r="Z25" s="333"/>
      <c r="AA25" s="333"/>
      <c r="AB25" s="333"/>
      <c r="AC25" s="187"/>
    </row>
    <row r="26" spans="1:32" ht="15.75" customHeight="1" thickBot="1" x14ac:dyDescent="0.3">
      <c r="A26" s="427" t="s">
        <v>19</v>
      </c>
      <c r="B26" s="428"/>
      <c r="C26" s="428"/>
      <c r="D26" s="428"/>
      <c r="E26" s="428"/>
      <c r="F26" s="429"/>
      <c r="G26" s="15">
        <f>SUM(G25:G25)</f>
        <v>7988.32</v>
      </c>
      <c r="K26" s="514" t="s">
        <v>19</v>
      </c>
      <c r="L26" s="515"/>
      <c r="M26" s="515"/>
      <c r="N26" s="515"/>
      <c r="O26" s="515"/>
      <c r="P26" s="515"/>
      <c r="Q26" s="515"/>
      <c r="R26" s="516"/>
      <c r="S26" s="90">
        <f>SUM(S25:S25)</f>
        <v>0</v>
      </c>
      <c r="V26" s="379" t="s">
        <v>19</v>
      </c>
      <c r="W26" s="380"/>
      <c r="X26" s="380"/>
      <c r="Y26" s="380"/>
      <c r="Z26" s="380"/>
      <c r="AA26" s="380"/>
      <c r="AB26" s="381"/>
      <c r="AC26" s="15">
        <f xml:space="preserve"> SUM(AC8:AC24)</f>
        <v>291774.98000000004</v>
      </c>
    </row>
    <row r="27" spans="1:32" ht="15" hidden="1" customHeight="1" x14ac:dyDescent="0.25">
      <c r="A27" s="10"/>
      <c r="B27" s="111"/>
      <c r="C27" s="48"/>
      <c r="D27" s="33"/>
      <c r="E27" s="6"/>
      <c r="F27" s="41"/>
      <c r="G27" s="84"/>
      <c r="K27" s="5"/>
      <c r="L27" s="130"/>
      <c r="M27" s="345"/>
      <c r="N27" s="136"/>
      <c r="O27" s="136"/>
      <c r="P27" s="19"/>
      <c r="Q27" s="18"/>
      <c r="R27" s="132"/>
      <c r="S27" s="214"/>
      <c r="V27" s="508"/>
      <c r="W27" s="506"/>
      <c r="X27" s="510"/>
      <c r="Y27" s="336"/>
      <c r="Z27" s="512"/>
      <c r="AA27" s="303"/>
      <c r="AB27" s="304"/>
      <c r="AC27" s="254"/>
      <c r="AF27" s="220"/>
    </row>
    <row r="28" spans="1:32" ht="15" hidden="1" customHeight="1" x14ac:dyDescent="0.25">
      <c r="A28" s="10"/>
      <c r="B28" s="111"/>
      <c r="C28" s="48"/>
      <c r="D28" s="33"/>
      <c r="E28" s="6"/>
      <c r="F28" s="41"/>
      <c r="G28" s="84"/>
      <c r="K28" s="5"/>
      <c r="L28" s="130"/>
      <c r="M28" s="345"/>
      <c r="N28" s="136"/>
      <c r="O28" s="136"/>
      <c r="P28" s="19"/>
      <c r="Q28" s="18"/>
      <c r="R28" s="132"/>
      <c r="S28" s="214"/>
      <c r="V28" s="509"/>
      <c r="W28" s="507"/>
      <c r="X28" s="511"/>
      <c r="Y28" s="337"/>
      <c r="Z28" s="513"/>
      <c r="AA28" s="253"/>
      <c r="AB28" s="252"/>
      <c r="AC28" s="255"/>
    </row>
    <row r="29" spans="1:32" ht="15" hidden="1" customHeight="1" x14ac:dyDescent="0.25">
      <c r="A29" s="10"/>
      <c r="B29" s="111"/>
      <c r="C29" s="48"/>
      <c r="D29" s="33"/>
      <c r="E29" s="6"/>
      <c r="F29" s="41"/>
      <c r="G29" s="84"/>
      <c r="K29" s="5"/>
      <c r="L29" s="130"/>
      <c r="M29" s="345"/>
      <c r="N29" s="136"/>
      <c r="O29" s="136"/>
      <c r="P29" s="19"/>
      <c r="Q29" s="18"/>
      <c r="R29" s="132"/>
      <c r="S29" s="214"/>
      <c r="V29" s="347"/>
      <c r="W29" s="320"/>
      <c r="X29" s="347"/>
      <c r="Y29" s="347"/>
      <c r="Z29" s="347"/>
      <c r="AA29" s="347"/>
      <c r="AB29" s="139"/>
      <c r="AC29" s="236"/>
    </row>
    <row r="30" spans="1:32" ht="17.25" hidden="1" customHeight="1" x14ac:dyDescent="0.25">
      <c r="A30" s="10"/>
      <c r="B30" s="111" t="s">
        <v>50</v>
      </c>
      <c r="C30" s="48"/>
      <c r="D30" s="33"/>
      <c r="E30" s="331" t="s">
        <v>9</v>
      </c>
      <c r="F30" s="41" t="s">
        <v>51</v>
      </c>
      <c r="G30" s="84">
        <v>21785.200000000001</v>
      </c>
      <c r="K30" s="411">
        <v>2</v>
      </c>
      <c r="L30" s="130" t="s">
        <v>66</v>
      </c>
      <c r="M30" s="345"/>
      <c r="N30" s="136"/>
      <c r="O30" s="163"/>
      <c r="P30" s="37"/>
      <c r="Q30" s="294"/>
      <c r="R30" s="40"/>
      <c r="S30" s="237"/>
      <c r="V30" s="331"/>
      <c r="W30" s="315"/>
      <c r="X30" s="331"/>
      <c r="Y30" s="331"/>
      <c r="Z30" s="331"/>
      <c r="AA30" s="331"/>
      <c r="AB30" s="77"/>
      <c r="AC30" s="264"/>
    </row>
    <row r="31" spans="1:32" ht="17.25" hidden="1" customHeight="1" x14ac:dyDescent="0.25">
      <c r="A31" s="10"/>
      <c r="B31" s="111"/>
      <c r="C31" s="48"/>
      <c r="D31" s="33"/>
      <c r="E31" s="331"/>
      <c r="F31" s="41"/>
      <c r="G31" s="84"/>
      <c r="K31" s="412"/>
      <c r="L31" s="222"/>
      <c r="M31" s="137"/>
      <c r="N31" s="117"/>
      <c r="O31" s="133"/>
      <c r="P31" s="33"/>
      <c r="Q31" s="6"/>
      <c r="R31" s="86"/>
      <c r="S31" s="140"/>
      <c r="V31" s="331">
        <v>2</v>
      </c>
      <c r="W31" s="466" t="s">
        <v>66</v>
      </c>
      <c r="X31" s="331"/>
      <c r="Y31" s="331"/>
      <c r="Z31" s="331"/>
      <c r="AA31" s="331"/>
      <c r="AB31" s="77"/>
      <c r="AC31" s="264"/>
    </row>
    <row r="32" spans="1:32" ht="17.25" hidden="1" customHeight="1" x14ac:dyDescent="0.25">
      <c r="A32" s="10"/>
      <c r="B32" s="111"/>
      <c r="C32" s="48"/>
      <c r="D32" s="33"/>
      <c r="E32" s="331"/>
      <c r="F32" s="41"/>
      <c r="G32" s="84"/>
      <c r="K32" s="412"/>
      <c r="L32" s="222"/>
      <c r="M32" s="137"/>
      <c r="N32" s="117"/>
      <c r="O32" s="133"/>
      <c r="P32" s="33"/>
      <c r="Q32" s="6"/>
      <c r="R32" s="86"/>
      <c r="S32" s="140"/>
      <c r="V32" s="331"/>
      <c r="W32" s="389"/>
      <c r="X32" s="331"/>
      <c r="Y32" s="331"/>
      <c r="Z32" s="331"/>
      <c r="AA32" s="331"/>
      <c r="AB32" s="77"/>
      <c r="AC32" s="264"/>
    </row>
    <row r="33" spans="1:29" ht="17.25" hidden="1" customHeight="1" x14ac:dyDescent="0.25">
      <c r="A33" s="10"/>
      <c r="B33" s="111"/>
      <c r="C33" s="48"/>
      <c r="D33" s="33"/>
      <c r="E33" s="331"/>
      <c r="F33" s="41"/>
      <c r="G33" s="84"/>
      <c r="K33" s="412"/>
      <c r="L33" s="222"/>
      <c r="M33" s="137"/>
      <c r="N33" s="117"/>
      <c r="O33" s="133"/>
      <c r="P33" s="33"/>
      <c r="Q33" s="6"/>
      <c r="R33" s="86"/>
      <c r="S33" s="140"/>
      <c r="V33" s="466">
        <v>2</v>
      </c>
      <c r="W33" s="466" t="s">
        <v>66</v>
      </c>
      <c r="X33" s="213"/>
      <c r="Y33" s="204"/>
      <c r="Z33" s="240"/>
      <c r="AA33" s="376"/>
      <c r="AB33" s="207"/>
      <c r="AC33" s="205"/>
    </row>
    <row r="34" spans="1:29" ht="17.25" hidden="1" customHeight="1" x14ac:dyDescent="0.25">
      <c r="A34" s="10"/>
      <c r="B34" s="111"/>
      <c r="C34" s="48"/>
      <c r="D34" s="33"/>
      <c r="E34" s="331"/>
      <c r="F34" s="41"/>
      <c r="G34" s="84"/>
      <c r="K34" s="412"/>
      <c r="L34" s="222"/>
      <c r="M34" s="137"/>
      <c r="N34" s="117"/>
      <c r="O34" s="133"/>
      <c r="P34" s="33"/>
      <c r="Q34" s="6"/>
      <c r="R34" s="86"/>
      <c r="S34" s="140"/>
      <c r="V34" s="384"/>
      <c r="W34" s="384"/>
      <c r="X34" s="206"/>
      <c r="Y34" s="288"/>
      <c r="Z34" s="241"/>
      <c r="AA34" s="373"/>
      <c r="AB34" s="248"/>
      <c r="AC34" s="208"/>
    </row>
    <row r="35" spans="1:29" ht="17.25" customHeight="1" x14ac:dyDescent="0.25">
      <c r="A35" s="10"/>
      <c r="B35" s="111"/>
      <c r="C35" s="117"/>
      <c r="D35" s="33"/>
      <c r="E35" s="333"/>
      <c r="F35" s="41"/>
      <c r="G35" s="84"/>
      <c r="K35" s="412"/>
      <c r="L35" s="222"/>
      <c r="M35" s="196"/>
      <c r="N35" s="117"/>
      <c r="O35" s="133"/>
      <c r="P35" s="33"/>
      <c r="Q35" s="6"/>
      <c r="R35" s="41"/>
      <c r="S35" s="194"/>
      <c r="V35" s="316">
        <v>1</v>
      </c>
      <c r="W35" s="466" t="s">
        <v>66</v>
      </c>
      <c r="X35" s="204" t="s">
        <v>160</v>
      </c>
      <c r="Y35" s="204" t="s">
        <v>70</v>
      </c>
      <c r="Z35" s="202" t="s">
        <v>178</v>
      </c>
      <c r="AA35" s="224" t="s">
        <v>11</v>
      </c>
      <c r="AB35" s="40" t="s">
        <v>179</v>
      </c>
      <c r="AC35" s="93">
        <v>32608.78</v>
      </c>
    </row>
    <row r="36" spans="1:29" ht="17.25" customHeight="1" thickBot="1" x14ac:dyDescent="0.3">
      <c r="A36" s="10"/>
      <c r="B36" s="111"/>
      <c r="C36" s="117"/>
      <c r="D36" s="33"/>
      <c r="E36" s="333"/>
      <c r="F36" s="41"/>
      <c r="G36" s="84"/>
      <c r="K36" s="412"/>
      <c r="L36" s="222"/>
      <c r="M36" s="196"/>
      <c r="N36" s="117"/>
      <c r="O36" s="133"/>
      <c r="P36" s="33"/>
      <c r="Q36" s="6"/>
      <c r="R36" s="41"/>
      <c r="S36" s="194"/>
      <c r="V36" s="317"/>
      <c r="W36" s="384"/>
      <c r="X36" s="247" t="s">
        <v>180</v>
      </c>
      <c r="Y36" s="193"/>
      <c r="Z36" s="203"/>
      <c r="AA36" s="225" t="s">
        <v>11</v>
      </c>
      <c r="AB36" s="25" t="s">
        <v>181</v>
      </c>
      <c r="AC36" s="68">
        <v>20324.22</v>
      </c>
    </row>
    <row r="37" spans="1:29" ht="17.25" hidden="1" customHeight="1" x14ac:dyDescent="0.25">
      <c r="A37" s="10"/>
      <c r="B37" s="111"/>
      <c r="C37" s="117"/>
      <c r="D37" s="33"/>
      <c r="E37" s="333"/>
      <c r="F37" s="41"/>
      <c r="G37" s="84"/>
      <c r="K37" s="412"/>
      <c r="L37" s="222"/>
      <c r="M37" s="196"/>
      <c r="N37" s="117"/>
      <c r="O37" s="133"/>
      <c r="P37" s="33"/>
      <c r="Q37" s="6"/>
      <c r="R37" s="41"/>
      <c r="S37" s="194"/>
      <c r="V37" s="317"/>
      <c r="W37" s="384"/>
      <c r="X37" s="206"/>
      <c r="Y37" s="288"/>
      <c r="Z37" s="243"/>
      <c r="AA37" s="79"/>
      <c r="AB37" s="25"/>
      <c r="AC37" s="68"/>
    </row>
    <row r="38" spans="1:29" ht="17.25" hidden="1" customHeight="1" x14ac:dyDescent="0.25">
      <c r="A38" s="10"/>
      <c r="B38" s="111"/>
      <c r="C38" s="117"/>
      <c r="D38" s="33"/>
      <c r="E38" s="333"/>
      <c r="F38" s="41"/>
      <c r="G38" s="84"/>
      <c r="K38" s="412"/>
      <c r="L38" s="222"/>
      <c r="M38" s="196"/>
      <c r="N38" s="117"/>
      <c r="O38" s="133"/>
      <c r="P38" s="33"/>
      <c r="Q38" s="6"/>
      <c r="R38" s="41"/>
      <c r="S38" s="194"/>
      <c r="V38" s="317"/>
      <c r="W38" s="384"/>
      <c r="X38" s="206"/>
      <c r="Y38" s="288"/>
      <c r="Z38" s="243"/>
      <c r="AA38" s="285"/>
      <c r="AB38" s="264"/>
      <c r="AC38" s="264"/>
    </row>
    <row r="39" spans="1:29" ht="17.25" hidden="1" customHeight="1" x14ac:dyDescent="0.25">
      <c r="A39" s="10"/>
      <c r="B39" s="111"/>
      <c r="C39" s="117"/>
      <c r="D39" s="33"/>
      <c r="E39" s="333"/>
      <c r="F39" s="41"/>
      <c r="G39" s="84"/>
      <c r="K39" s="412"/>
      <c r="L39" s="222"/>
      <c r="M39" s="196"/>
      <c r="N39" s="117"/>
      <c r="O39" s="133"/>
      <c r="P39" s="33"/>
      <c r="Q39" s="6"/>
      <c r="R39" s="41"/>
      <c r="S39" s="194"/>
      <c r="V39" s="317"/>
      <c r="W39" s="384"/>
      <c r="X39" s="206"/>
      <c r="Y39" s="288"/>
      <c r="Z39" s="243"/>
      <c r="AA39" s="285"/>
      <c r="AB39" s="30"/>
      <c r="AC39" s="264"/>
    </row>
    <row r="40" spans="1:29" ht="17.25" hidden="1" customHeight="1" x14ac:dyDescent="0.25">
      <c r="A40" s="10"/>
      <c r="B40" s="111"/>
      <c r="C40" s="117"/>
      <c r="D40" s="33"/>
      <c r="E40" s="333"/>
      <c r="F40" s="41"/>
      <c r="G40" s="84"/>
      <c r="K40" s="412"/>
      <c r="L40" s="222"/>
      <c r="M40" s="196"/>
      <c r="N40" s="117"/>
      <c r="O40" s="133"/>
      <c r="P40" s="33"/>
      <c r="Q40" s="6"/>
      <c r="R40" s="41"/>
      <c r="S40" s="194"/>
      <c r="V40" s="309"/>
      <c r="W40" s="384"/>
      <c r="X40" s="193"/>
      <c r="Y40" s="193"/>
      <c r="Z40" s="245"/>
      <c r="AA40" s="287"/>
      <c r="AB40" s="25"/>
      <c r="AC40" s="68"/>
    </row>
    <row r="41" spans="1:29" ht="17.25" hidden="1" customHeight="1" x14ac:dyDescent="0.25">
      <c r="A41" s="10"/>
      <c r="B41" s="111"/>
      <c r="C41" s="117"/>
      <c r="D41" s="33"/>
      <c r="E41" s="333"/>
      <c r="F41" s="41"/>
      <c r="G41" s="84"/>
      <c r="K41" s="412"/>
      <c r="L41" s="222"/>
      <c r="M41" s="196"/>
      <c r="N41" s="117"/>
      <c r="O41" s="133"/>
      <c r="P41" s="33"/>
      <c r="Q41" s="6"/>
      <c r="R41" s="41"/>
      <c r="S41" s="194"/>
      <c r="V41" s="310"/>
      <c r="W41" s="329"/>
      <c r="X41" s="221"/>
      <c r="Y41" s="288"/>
      <c r="Z41" s="243"/>
      <c r="AA41" s="231"/>
      <c r="AB41" s="246"/>
      <c r="AC41" s="310"/>
    </row>
    <row r="42" spans="1:29" ht="17.25" hidden="1" customHeight="1" x14ac:dyDescent="0.25">
      <c r="A42" s="10"/>
      <c r="B42" s="111"/>
      <c r="C42" s="117"/>
      <c r="D42" s="33"/>
      <c r="E42" s="333"/>
      <c r="F42" s="41"/>
      <c r="G42" s="84"/>
      <c r="K42" s="412"/>
      <c r="L42" s="222"/>
      <c r="M42" s="196"/>
      <c r="N42" s="117"/>
      <c r="O42" s="133"/>
      <c r="P42" s="33"/>
      <c r="Q42" s="6"/>
      <c r="R42" s="41"/>
      <c r="S42" s="194"/>
      <c r="V42" s="310"/>
      <c r="W42" s="329"/>
      <c r="X42" s="221"/>
      <c r="Y42" s="288"/>
      <c r="Z42" s="243"/>
      <c r="AA42" s="231"/>
      <c r="AB42" s="246"/>
      <c r="AC42" s="310"/>
    </row>
    <row r="43" spans="1:29" ht="17.25" hidden="1" customHeight="1" x14ac:dyDescent="0.25">
      <c r="A43" s="10"/>
      <c r="B43" s="111"/>
      <c r="C43" s="117"/>
      <c r="D43" s="33"/>
      <c r="E43" s="333"/>
      <c r="F43" s="41"/>
      <c r="G43" s="84"/>
      <c r="K43" s="412"/>
      <c r="L43" s="222"/>
      <c r="M43" s="196"/>
      <c r="N43" s="117"/>
      <c r="O43" s="133"/>
      <c r="P43" s="33"/>
      <c r="Q43" s="6"/>
      <c r="R43" s="41"/>
      <c r="S43" s="194"/>
      <c r="V43" s="310"/>
      <c r="W43" s="329"/>
      <c r="X43" s="221"/>
      <c r="Y43" s="288"/>
      <c r="Z43" s="243"/>
      <c r="AA43" s="231"/>
      <c r="AB43" s="246"/>
      <c r="AC43" s="310"/>
    </row>
    <row r="44" spans="1:29" ht="15.75" customHeight="1" x14ac:dyDescent="0.25">
      <c r="A44" s="10"/>
      <c r="B44" s="111"/>
      <c r="C44" s="117"/>
      <c r="D44" s="33"/>
      <c r="E44" s="333"/>
      <c r="F44" s="41"/>
      <c r="G44" s="84"/>
      <c r="K44" s="412"/>
      <c r="L44" s="111"/>
      <c r="M44" s="196"/>
      <c r="N44" s="117"/>
      <c r="O44" s="133"/>
      <c r="P44" s="33"/>
      <c r="Q44" s="333"/>
      <c r="R44" s="41"/>
      <c r="S44" s="194"/>
      <c r="V44" s="318">
        <v>2</v>
      </c>
      <c r="W44" s="318" t="s">
        <v>66</v>
      </c>
      <c r="X44" s="204" t="s">
        <v>160</v>
      </c>
      <c r="Y44" s="204" t="s">
        <v>93</v>
      </c>
      <c r="Z44" s="202" t="s">
        <v>182</v>
      </c>
      <c r="AA44" s="376" t="s">
        <v>11</v>
      </c>
      <c r="AB44" s="207" t="s">
        <v>183</v>
      </c>
      <c r="AC44" s="205">
        <v>19716</v>
      </c>
    </row>
    <row r="45" spans="1:29" ht="15.75" customHeight="1" thickBot="1" x14ac:dyDescent="0.3">
      <c r="A45" s="10"/>
      <c r="B45" s="111"/>
      <c r="C45" s="117"/>
      <c r="D45" s="33"/>
      <c r="E45" s="333"/>
      <c r="F45" s="41"/>
      <c r="G45" s="84"/>
      <c r="K45" s="412"/>
      <c r="L45" s="111"/>
      <c r="M45" s="196"/>
      <c r="N45" s="117"/>
      <c r="O45" s="133"/>
      <c r="P45" s="33"/>
      <c r="Q45" s="333"/>
      <c r="R45" s="41"/>
      <c r="S45" s="194"/>
      <c r="V45" s="311"/>
      <c r="W45" s="311"/>
      <c r="X45" s="206" t="s">
        <v>184</v>
      </c>
      <c r="Y45" s="288"/>
      <c r="Z45" s="206"/>
      <c r="AA45" s="377"/>
      <c r="AB45" s="248"/>
      <c r="AC45" s="208"/>
    </row>
    <row r="46" spans="1:29" ht="15.75" hidden="1" customHeight="1" x14ac:dyDescent="0.25">
      <c r="A46" s="10"/>
      <c r="B46" s="111"/>
      <c r="C46" s="117"/>
      <c r="D46" s="33"/>
      <c r="E46" s="333"/>
      <c r="F46" s="41"/>
      <c r="G46" s="84"/>
      <c r="K46" s="412"/>
      <c r="L46" s="111"/>
      <c r="M46" s="196"/>
      <c r="N46" s="117"/>
      <c r="O46" s="133"/>
      <c r="P46" s="33"/>
      <c r="Q46" s="333"/>
      <c r="R46" s="41"/>
      <c r="S46" s="194"/>
      <c r="V46" s="311"/>
      <c r="W46" s="311"/>
      <c r="X46" s="288"/>
      <c r="Y46" s="288"/>
      <c r="Z46" s="206"/>
      <c r="AA46" s="223"/>
      <c r="AB46" s="30"/>
      <c r="AC46" s="264"/>
    </row>
    <row r="47" spans="1:29" ht="15.75" hidden="1" customHeight="1" thickBot="1" x14ac:dyDescent="0.3">
      <c r="A47" s="10"/>
      <c r="B47" s="111"/>
      <c r="C47" s="117"/>
      <c r="D47" s="33"/>
      <c r="E47" s="333"/>
      <c r="F47" s="41"/>
      <c r="G47" s="84"/>
      <c r="K47" s="412"/>
      <c r="L47" s="111"/>
      <c r="M47" s="196"/>
      <c r="N47" s="117"/>
      <c r="O47" s="133"/>
      <c r="P47" s="33"/>
      <c r="Q47" s="333"/>
      <c r="R47" s="41"/>
      <c r="S47" s="194"/>
      <c r="V47" s="311"/>
      <c r="W47" s="311"/>
      <c r="X47" s="221"/>
      <c r="Y47" s="288"/>
      <c r="Z47" s="206"/>
      <c r="AA47" s="225"/>
      <c r="AB47" s="25"/>
      <c r="AC47" s="68"/>
    </row>
    <row r="48" spans="1:29" ht="15.75" hidden="1" customHeight="1" x14ac:dyDescent="0.25">
      <c r="A48" s="10"/>
      <c r="B48" s="111"/>
      <c r="C48" s="117"/>
      <c r="D48" s="33"/>
      <c r="E48" s="333"/>
      <c r="F48" s="41"/>
      <c r="G48" s="84"/>
      <c r="K48" s="412"/>
      <c r="L48" s="111"/>
      <c r="M48" s="196"/>
      <c r="N48" s="117"/>
      <c r="O48" s="133"/>
      <c r="P48" s="33"/>
      <c r="Q48" s="333"/>
      <c r="R48" s="41"/>
      <c r="S48" s="194"/>
      <c r="V48" s="311"/>
      <c r="W48" s="311"/>
      <c r="X48" s="221"/>
      <c r="Y48" s="288"/>
      <c r="Z48" s="206"/>
      <c r="AA48" s="223"/>
      <c r="AB48" s="30"/>
      <c r="AC48" s="238"/>
    </row>
    <row r="49" spans="1:38" ht="15.75" hidden="1" customHeight="1" x14ac:dyDescent="0.25">
      <c r="A49" s="10"/>
      <c r="B49" s="111"/>
      <c r="C49" s="117"/>
      <c r="D49" s="33"/>
      <c r="E49" s="333"/>
      <c r="F49" s="41"/>
      <c r="G49" s="84"/>
      <c r="K49" s="412"/>
      <c r="L49" s="111"/>
      <c r="M49" s="196"/>
      <c r="N49" s="117"/>
      <c r="O49" s="133"/>
      <c r="P49" s="33"/>
      <c r="Q49" s="333"/>
      <c r="R49" s="41"/>
      <c r="S49" s="194"/>
      <c r="V49" s="308"/>
      <c r="W49" s="308"/>
      <c r="X49" s="247"/>
      <c r="Y49" s="193"/>
      <c r="Z49" s="203"/>
      <c r="AA49" s="225"/>
      <c r="AB49" s="25"/>
      <c r="AC49" s="239"/>
    </row>
    <row r="50" spans="1:38" ht="15.75" hidden="1" customHeight="1" x14ac:dyDescent="0.25">
      <c r="A50" s="10"/>
      <c r="B50" s="111"/>
      <c r="C50" s="117"/>
      <c r="D50" s="33"/>
      <c r="E50" s="333"/>
      <c r="F50" s="41"/>
      <c r="G50" s="84"/>
      <c r="K50" s="412"/>
      <c r="L50" s="111"/>
      <c r="M50" s="196"/>
      <c r="N50" s="117"/>
      <c r="O50" s="133"/>
      <c r="P50" s="33"/>
      <c r="Q50" s="333"/>
      <c r="R50" s="41"/>
      <c r="S50" s="194"/>
      <c r="V50" s="311"/>
      <c r="W50" s="311"/>
      <c r="X50" s="247"/>
      <c r="Y50" s="193"/>
      <c r="Z50" s="261"/>
      <c r="AA50" s="70"/>
      <c r="AB50" s="131"/>
      <c r="AC50" s="84"/>
    </row>
    <row r="51" spans="1:38" ht="15.75" hidden="1" customHeight="1" x14ac:dyDescent="0.25">
      <c r="A51" s="10"/>
      <c r="B51" s="111"/>
      <c r="C51" s="117"/>
      <c r="D51" s="33"/>
      <c r="E51" s="333"/>
      <c r="F51" s="41"/>
      <c r="G51" s="84"/>
      <c r="K51" s="412"/>
      <c r="L51" s="111"/>
      <c r="M51" s="196"/>
      <c r="N51" s="117"/>
      <c r="O51" s="133"/>
      <c r="P51" s="33"/>
      <c r="Q51" s="333"/>
      <c r="R51" s="41"/>
      <c r="S51" s="194"/>
      <c r="V51" s="311"/>
      <c r="W51" s="311"/>
      <c r="X51" s="286"/>
      <c r="Y51" s="319"/>
      <c r="Z51" s="339"/>
      <c r="AA51" s="110"/>
      <c r="AB51" s="30"/>
      <c r="AC51" s="264"/>
    </row>
    <row r="52" spans="1:38" ht="15.75" hidden="1" customHeight="1" x14ac:dyDescent="0.25">
      <c r="A52" s="10"/>
      <c r="B52" s="111"/>
      <c r="C52" s="117"/>
      <c r="D52" s="33"/>
      <c r="E52" s="333"/>
      <c r="F52" s="41"/>
      <c r="G52" s="84"/>
      <c r="K52" s="412"/>
      <c r="L52" s="111"/>
      <c r="M52" s="196"/>
      <c r="N52" s="117"/>
      <c r="O52" s="133"/>
      <c r="P52" s="33"/>
      <c r="Q52" s="333"/>
      <c r="R52" s="41"/>
      <c r="S52" s="194"/>
      <c r="V52" s="311"/>
      <c r="W52" s="311"/>
      <c r="X52" s="319"/>
      <c r="Y52" s="319"/>
      <c r="Z52" s="339"/>
      <c r="AA52" s="119"/>
      <c r="AB52" s="31"/>
      <c r="AC52" s="187"/>
    </row>
    <row r="53" spans="1:38" ht="15.75" customHeight="1" x14ac:dyDescent="0.25">
      <c r="A53" s="10"/>
      <c r="B53" s="111"/>
      <c r="C53" s="117"/>
      <c r="D53" s="33"/>
      <c r="E53" s="333"/>
      <c r="F53" s="41"/>
      <c r="G53" s="84"/>
      <c r="K53" s="412"/>
      <c r="L53" s="111"/>
      <c r="M53" s="196"/>
      <c r="N53" s="117"/>
      <c r="O53" s="133"/>
      <c r="P53" s="33"/>
      <c r="Q53" s="333"/>
      <c r="R53" s="41"/>
      <c r="S53" s="194"/>
      <c r="V53" s="263">
        <v>3</v>
      </c>
      <c r="W53" s="318" t="s">
        <v>66</v>
      </c>
      <c r="X53" s="202" t="s">
        <v>160</v>
      </c>
      <c r="Y53" s="204" t="s">
        <v>37</v>
      </c>
      <c r="Z53" s="212" t="s">
        <v>161</v>
      </c>
      <c r="AA53" s="134" t="s">
        <v>11</v>
      </c>
      <c r="AB53" s="40" t="s">
        <v>185</v>
      </c>
      <c r="AC53" s="93">
        <v>8652.2199999999993</v>
      </c>
    </row>
    <row r="54" spans="1:38" ht="15.75" customHeight="1" x14ac:dyDescent="0.25">
      <c r="A54" s="10"/>
      <c r="B54" s="111"/>
      <c r="C54" s="117"/>
      <c r="D54" s="33"/>
      <c r="E54" s="362"/>
      <c r="F54" s="41"/>
      <c r="G54" s="84"/>
      <c r="K54" s="412"/>
      <c r="L54" s="111"/>
      <c r="M54" s="196"/>
      <c r="N54" s="117"/>
      <c r="O54" s="133"/>
      <c r="P54" s="33"/>
      <c r="Q54" s="362"/>
      <c r="R54" s="41"/>
      <c r="S54" s="194"/>
      <c r="V54" s="359"/>
      <c r="W54" s="358"/>
      <c r="X54" s="206" t="s">
        <v>162</v>
      </c>
      <c r="Y54" s="288"/>
      <c r="Z54" s="215"/>
      <c r="AA54" s="110" t="s">
        <v>11</v>
      </c>
      <c r="AB54" s="30" t="s">
        <v>186</v>
      </c>
      <c r="AC54" s="264">
        <v>19803.830000000002</v>
      </c>
    </row>
    <row r="55" spans="1:38" ht="15.75" customHeight="1" x14ac:dyDescent="0.25">
      <c r="A55" s="10"/>
      <c r="B55" s="111"/>
      <c r="C55" s="117"/>
      <c r="D55" s="33"/>
      <c r="E55" s="362"/>
      <c r="F55" s="41"/>
      <c r="G55" s="84"/>
      <c r="K55" s="412"/>
      <c r="L55" s="111"/>
      <c r="M55" s="196"/>
      <c r="N55" s="117"/>
      <c r="O55" s="133"/>
      <c r="P55" s="33"/>
      <c r="Q55" s="362"/>
      <c r="R55" s="41"/>
      <c r="S55" s="194"/>
      <c r="V55" s="359"/>
      <c r="W55" s="358"/>
      <c r="X55" s="288"/>
      <c r="Y55" s="288"/>
      <c r="Z55" s="206"/>
      <c r="AA55" s="110" t="s">
        <v>11</v>
      </c>
      <c r="AB55" s="30" t="s">
        <v>187</v>
      </c>
      <c r="AC55" s="264">
        <v>13203</v>
      </c>
    </row>
    <row r="56" spans="1:38" ht="15.75" customHeight="1" thickBot="1" x14ac:dyDescent="0.3">
      <c r="A56" s="10"/>
      <c r="B56" s="111"/>
      <c r="C56" s="117"/>
      <c r="D56" s="33"/>
      <c r="E56" s="333"/>
      <c r="F56" s="41"/>
      <c r="G56" s="84"/>
      <c r="K56" s="412"/>
      <c r="L56" s="111"/>
      <c r="M56" s="196"/>
      <c r="N56" s="117"/>
      <c r="O56" s="133"/>
      <c r="P56" s="33"/>
      <c r="Q56" s="333"/>
      <c r="R56" s="41"/>
      <c r="S56" s="194"/>
      <c r="V56" s="313"/>
      <c r="W56" s="308"/>
      <c r="X56" s="203"/>
      <c r="Y56" s="193"/>
      <c r="Z56" s="203"/>
      <c r="AA56" s="110" t="s">
        <v>11</v>
      </c>
      <c r="AB56" s="30" t="s">
        <v>188</v>
      </c>
      <c r="AC56" s="264">
        <v>9471.36</v>
      </c>
    </row>
    <row r="57" spans="1:38" ht="15.75" hidden="1" thickBot="1" x14ac:dyDescent="0.3">
      <c r="A57" s="10"/>
      <c r="B57" s="34"/>
      <c r="C57" s="117"/>
      <c r="D57" s="64"/>
      <c r="E57" s="333" t="s">
        <v>11</v>
      </c>
      <c r="F57" s="41" t="s">
        <v>52</v>
      </c>
      <c r="G57" s="84">
        <v>12093.04</v>
      </c>
      <c r="K57" s="413"/>
      <c r="L57" s="164"/>
      <c r="M57" s="165"/>
      <c r="N57" s="166"/>
      <c r="O57" s="167"/>
      <c r="P57" s="160"/>
      <c r="Q57" s="350"/>
      <c r="R57" s="151"/>
      <c r="S57" s="127"/>
      <c r="V57" s="313"/>
      <c r="W57" s="313"/>
      <c r="X57" s="308"/>
      <c r="Y57" s="308"/>
      <c r="Z57" s="203"/>
      <c r="AA57" s="42"/>
      <c r="AB57" s="51"/>
      <c r="AC57" s="127"/>
    </row>
    <row r="58" spans="1:38" ht="15.75" customHeight="1" thickBot="1" x14ac:dyDescent="0.3">
      <c r="A58" s="414" t="s">
        <v>13</v>
      </c>
      <c r="B58" s="415"/>
      <c r="C58" s="415"/>
      <c r="D58" s="415"/>
      <c r="E58" s="415"/>
      <c r="F58" s="416"/>
      <c r="G58" s="61">
        <f>SUM(G27:G57)</f>
        <v>33878.240000000005</v>
      </c>
      <c r="K58" s="503" t="s">
        <v>13</v>
      </c>
      <c r="L58" s="504"/>
      <c r="M58" s="504"/>
      <c r="N58" s="504"/>
      <c r="O58" s="504"/>
      <c r="P58" s="504"/>
      <c r="Q58" s="504"/>
      <c r="R58" s="505"/>
      <c r="S58" s="61">
        <f>SUM(S27:S57)</f>
        <v>0</v>
      </c>
      <c r="V58" s="379" t="s">
        <v>13</v>
      </c>
      <c r="W58" s="380"/>
      <c r="X58" s="380"/>
      <c r="Y58" s="380"/>
      <c r="Z58" s="380"/>
      <c r="AA58" s="380"/>
      <c r="AB58" s="381"/>
      <c r="AC58" s="15">
        <f>SUM(AC27:AC57)</f>
        <v>123779.41</v>
      </c>
      <c r="AD58" s="5"/>
      <c r="AE58" s="5"/>
      <c r="AF58" s="5"/>
    </row>
    <row r="59" spans="1:38" ht="15.75" hidden="1" customHeight="1" x14ac:dyDescent="0.25">
      <c r="A59" s="342"/>
      <c r="B59" s="343"/>
      <c r="C59" s="343"/>
      <c r="D59" s="343"/>
      <c r="E59" s="343"/>
      <c r="F59" s="343"/>
      <c r="G59" s="61"/>
      <c r="K59" s="348"/>
      <c r="L59" s="349"/>
      <c r="M59" s="349"/>
      <c r="N59" s="349"/>
      <c r="O59" s="349"/>
      <c r="P59" s="349"/>
      <c r="Q59" s="349"/>
      <c r="R59" s="349"/>
      <c r="S59" s="61"/>
      <c r="V59" s="506"/>
      <c r="W59" s="506"/>
      <c r="X59" s="253"/>
      <c r="Y59" s="253"/>
      <c r="Z59" s="253"/>
      <c r="AA59" s="256"/>
      <c r="AB59" s="253"/>
      <c r="AC59" s="257"/>
      <c r="AD59" s="5"/>
      <c r="AE59" s="195"/>
      <c r="AF59" s="500"/>
    </row>
    <row r="60" spans="1:38" ht="15.75" hidden="1" customHeight="1" x14ac:dyDescent="0.25">
      <c r="A60" s="348"/>
      <c r="B60" s="349"/>
      <c r="C60" s="349"/>
      <c r="D60" s="349"/>
      <c r="E60" s="349"/>
      <c r="F60" s="349"/>
      <c r="G60" s="61"/>
      <c r="K60" s="348"/>
      <c r="L60" s="349"/>
      <c r="M60" s="349"/>
      <c r="N60" s="349"/>
      <c r="O60" s="349"/>
      <c r="P60" s="349"/>
      <c r="Q60" s="349"/>
      <c r="R60" s="349"/>
      <c r="S60" s="61"/>
      <c r="V60" s="506"/>
      <c r="W60" s="506"/>
      <c r="X60" s="258"/>
      <c r="Y60" s="258"/>
      <c r="Z60" s="258"/>
      <c r="AA60" s="256"/>
      <c r="AB60" s="253"/>
      <c r="AC60" s="257"/>
      <c r="AD60" s="5"/>
      <c r="AE60" s="195"/>
      <c r="AF60" s="500"/>
    </row>
    <row r="61" spans="1:38" ht="15.75" hidden="1" customHeight="1" x14ac:dyDescent="0.25">
      <c r="A61" s="348"/>
      <c r="B61" s="349"/>
      <c r="C61" s="349"/>
      <c r="D61" s="349"/>
      <c r="E61" s="349"/>
      <c r="F61" s="349"/>
      <c r="G61" s="61"/>
      <c r="K61" s="348"/>
      <c r="L61" s="349"/>
      <c r="M61" s="349"/>
      <c r="N61" s="349"/>
      <c r="O61" s="349"/>
      <c r="P61" s="349"/>
      <c r="Q61" s="349"/>
      <c r="R61" s="349"/>
      <c r="S61" s="61"/>
      <c r="V61" s="506"/>
      <c r="W61" s="506"/>
      <c r="X61" s="258"/>
      <c r="Y61" s="258"/>
      <c r="Z61" s="258"/>
      <c r="AA61" s="256"/>
      <c r="AB61" s="253"/>
      <c r="AC61" s="257"/>
      <c r="AD61" s="5"/>
      <c r="AE61" s="195"/>
      <c r="AF61" s="500"/>
    </row>
    <row r="62" spans="1:38" ht="15.75" hidden="1" customHeight="1" x14ac:dyDescent="0.25">
      <c r="A62" s="348"/>
      <c r="B62" s="349"/>
      <c r="C62" s="349"/>
      <c r="D62" s="349"/>
      <c r="E62" s="349"/>
      <c r="F62" s="349"/>
      <c r="G62" s="61"/>
      <c r="K62" s="348"/>
      <c r="L62" s="349"/>
      <c r="M62" s="349"/>
      <c r="N62" s="349"/>
      <c r="O62" s="349"/>
      <c r="P62" s="349"/>
      <c r="Q62" s="349"/>
      <c r="R62" s="349"/>
      <c r="S62" s="61"/>
      <c r="V62" s="507"/>
      <c r="W62" s="507"/>
      <c r="X62" s="258"/>
      <c r="Y62" s="258"/>
      <c r="Z62" s="258"/>
      <c r="AA62" s="256"/>
      <c r="AB62" s="253"/>
      <c r="AC62" s="257"/>
      <c r="AD62" s="5"/>
      <c r="AE62" s="5"/>
      <c r="AF62" s="378"/>
      <c r="AL62" s="220"/>
    </row>
    <row r="63" spans="1:38" ht="15.75" customHeight="1" thickBot="1" x14ac:dyDescent="0.3">
      <c r="A63" s="327"/>
      <c r="B63" s="328"/>
      <c r="C63" s="328"/>
      <c r="D63" s="328"/>
      <c r="E63" s="328"/>
      <c r="F63" s="328"/>
      <c r="G63" s="233"/>
      <c r="H63" s="14"/>
      <c r="I63" s="14"/>
      <c r="J63" s="14"/>
      <c r="K63" s="327"/>
      <c r="L63" s="328"/>
      <c r="M63" s="328"/>
      <c r="N63" s="328"/>
      <c r="O63" s="328"/>
      <c r="P63" s="328"/>
      <c r="Q63" s="328"/>
      <c r="R63" s="328"/>
      <c r="S63" s="233"/>
      <c r="T63" s="14"/>
      <c r="U63" s="14"/>
      <c r="V63" s="501" t="s">
        <v>129</v>
      </c>
      <c r="W63" s="380"/>
      <c r="X63" s="380"/>
      <c r="Y63" s="380"/>
      <c r="Z63" s="380"/>
      <c r="AA63" s="380"/>
      <c r="AB63" s="381"/>
      <c r="AC63" s="15">
        <f>SUM(AC59:AC62)</f>
        <v>0</v>
      </c>
    </row>
    <row r="64" spans="1:38" ht="15.75" hidden="1" customHeight="1" x14ac:dyDescent="0.25">
      <c r="A64" s="342"/>
      <c r="B64" s="343"/>
      <c r="C64" s="343"/>
      <c r="D64" s="343"/>
      <c r="E64" s="343"/>
      <c r="F64" s="343"/>
      <c r="G64" s="61"/>
      <c r="K64" s="348"/>
      <c r="L64" s="349"/>
      <c r="M64" s="349"/>
      <c r="N64" s="349"/>
      <c r="O64" s="349"/>
      <c r="P64" s="349"/>
      <c r="Q64" s="349"/>
      <c r="R64" s="349"/>
      <c r="S64" s="61"/>
      <c r="V64" s="347"/>
      <c r="W64" s="347"/>
      <c r="X64" s="347"/>
      <c r="Y64" s="347"/>
      <c r="Z64" s="347"/>
      <c r="AA64" s="347"/>
      <c r="AB64" s="347"/>
      <c r="AC64" s="236"/>
    </row>
    <row r="65" spans="1:30" ht="15.75" hidden="1" customHeight="1" x14ac:dyDescent="0.25">
      <c r="A65" s="342"/>
      <c r="B65" s="343"/>
      <c r="C65" s="343"/>
      <c r="D65" s="343"/>
      <c r="E65" s="343"/>
      <c r="F65" s="343"/>
      <c r="G65" s="61"/>
      <c r="K65" s="348"/>
      <c r="L65" s="349"/>
      <c r="M65" s="349"/>
      <c r="N65" s="349"/>
      <c r="O65" s="349"/>
      <c r="P65" s="349"/>
      <c r="Q65" s="349"/>
      <c r="R65" s="349"/>
      <c r="S65" s="61"/>
      <c r="V65" s="331"/>
      <c r="W65" s="331"/>
      <c r="X65" s="331"/>
      <c r="Y65" s="331"/>
      <c r="Z65" s="331"/>
      <c r="AA65" s="331"/>
      <c r="AB65" s="331"/>
      <c r="AC65" s="264"/>
    </row>
    <row r="66" spans="1:30" ht="15.75" hidden="1" customHeight="1" x14ac:dyDescent="0.25">
      <c r="A66" s="342"/>
      <c r="B66" s="343"/>
      <c r="C66" s="343"/>
      <c r="D66" s="343"/>
      <c r="E66" s="343"/>
      <c r="F66" s="343"/>
      <c r="G66" s="61"/>
      <c r="K66" s="348"/>
      <c r="L66" s="349"/>
      <c r="M66" s="349"/>
      <c r="N66" s="349"/>
      <c r="O66" s="349"/>
      <c r="P66" s="349"/>
      <c r="Q66" s="349"/>
      <c r="R66" s="349"/>
      <c r="S66" s="61"/>
      <c r="V66" s="331"/>
      <c r="W66" s="331"/>
      <c r="X66" s="331"/>
      <c r="Y66" s="331"/>
      <c r="Z66" s="331"/>
      <c r="AA66" s="331"/>
      <c r="AB66" s="331"/>
      <c r="AC66" s="264"/>
    </row>
    <row r="67" spans="1:30" ht="15.75" customHeight="1" thickBot="1" x14ac:dyDescent="0.3">
      <c r="A67" s="62">
        <v>1</v>
      </c>
      <c r="B67" s="47"/>
      <c r="C67" s="23"/>
      <c r="D67" s="14"/>
      <c r="E67" s="22"/>
      <c r="F67" s="35"/>
      <c r="G67" s="26"/>
      <c r="K67" s="417">
        <v>1</v>
      </c>
      <c r="L67" s="419" t="s">
        <v>100</v>
      </c>
      <c r="M67" s="419"/>
      <c r="N67" s="134"/>
      <c r="O67" s="390"/>
      <c r="P67" s="132"/>
      <c r="Q67" s="19"/>
      <c r="R67" s="201"/>
      <c r="S67" s="56"/>
      <c r="V67" s="502">
        <v>1</v>
      </c>
      <c r="W67" s="301" t="s">
        <v>118</v>
      </c>
      <c r="X67" s="204" t="s">
        <v>137</v>
      </c>
      <c r="Y67" s="204" t="s">
        <v>117</v>
      </c>
      <c r="Z67" s="24" t="s">
        <v>143</v>
      </c>
      <c r="AA67" s="362" t="s">
        <v>11</v>
      </c>
      <c r="AB67" s="31" t="s">
        <v>190</v>
      </c>
      <c r="AC67" s="362">
        <f>18809.66-3081</f>
        <v>15728.66</v>
      </c>
      <c r="AD67" s="33">
        <v>3081</v>
      </c>
    </row>
    <row r="68" spans="1:30" ht="15.75" customHeight="1" thickBot="1" x14ac:dyDescent="0.3">
      <c r="A68" s="168"/>
      <c r="B68" s="169"/>
      <c r="C68" s="66"/>
      <c r="D68" s="14"/>
      <c r="E68" s="14"/>
      <c r="F68" s="35"/>
      <c r="G68" s="49"/>
      <c r="K68" s="495"/>
      <c r="L68" s="496"/>
      <c r="M68" s="496"/>
      <c r="N68" s="64"/>
      <c r="O68" s="497"/>
      <c r="P68" s="37"/>
      <c r="Q68" s="19"/>
      <c r="R68" s="39"/>
      <c r="S68" s="56"/>
      <c r="V68" s="499"/>
      <c r="W68" s="329"/>
      <c r="X68" s="288" t="s">
        <v>144</v>
      </c>
      <c r="Y68" s="288"/>
      <c r="Z68" s="10"/>
      <c r="AA68" s="290"/>
      <c r="AB68" s="31"/>
      <c r="AC68" s="187"/>
    </row>
    <row r="69" spans="1:30" ht="15.75" customHeight="1" thickBot="1" x14ac:dyDescent="0.3">
      <c r="A69" s="398" t="s">
        <v>25</v>
      </c>
      <c r="B69" s="399"/>
      <c r="C69" s="399"/>
      <c r="D69" s="399"/>
      <c r="E69" s="399"/>
      <c r="F69" s="400"/>
      <c r="G69" s="49">
        <f>SUM(G67)</f>
        <v>0</v>
      </c>
      <c r="K69" s="453" t="s">
        <v>25</v>
      </c>
      <c r="L69" s="454"/>
      <c r="M69" s="454"/>
      <c r="N69" s="454"/>
      <c r="O69" s="454"/>
      <c r="P69" s="454"/>
      <c r="Q69" s="454"/>
      <c r="R69" s="455"/>
      <c r="S69" s="173">
        <f>SUM(S67)</f>
        <v>0</v>
      </c>
      <c r="U69" s="69"/>
      <c r="V69" s="379" t="s">
        <v>119</v>
      </c>
      <c r="W69" s="380"/>
      <c r="X69" s="380"/>
      <c r="Y69" s="380"/>
      <c r="Z69" s="380"/>
      <c r="AA69" s="380"/>
      <c r="AB69" s="381"/>
      <c r="AC69" s="15">
        <f>SUM(AC67:AC68)</f>
        <v>15728.66</v>
      </c>
    </row>
    <row r="70" spans="1:30" ht="15.75" customHeight="1" thickBot="1" x14ac:dyDescent="0.3">
      <c r="A70" s="62">
        <v>1</v>
      </c>
      <c r="B70" s="47"/>
      <c r="C70" s="23"/>
      <c r="D70" s="14"/>
      <c r="E70" s="22"/>
      <c r="F70" s="35"/>
      <c r="G70" s="26"/>
      <c r="K70" s="417">
        <v>1</v>
      </c>
      <c r="L70" s="419" t="s">
        <v>100</v>
      </c>
      <c r="M70" s="419"/>
      <c r="N70" s="134"/>
      <c r="O70" s="390"/>
      <c r="P70" s="132"/>
      <c r="Q70" s="19"/>
      <c r="R70" s="201"/>
      <c r="S70" s="56"/>
      <c r="V70" s="498">
        <v>1</v>
      </c>
      <c r="W70" s="492" t="s">
        <v>121</v>
      </c>
      <c r="X70" s="202" t="s">
        <v>140</v>
      </c>
      <c r="Y70" s="204" t="s">
        <v>135</v>
      </c>
      <c r="Z70" s="204" t="s">
        <v>141</v>
      </c>
      <c r="AA70" s="361" t="s">
        <v>11</v>
      </c>
      <c r="AB70" s="364" t="s">
        <v>189</v>
      </c>
      <c r="AC70" s="364">
        <v>42704.86</v>
      </c>
    </row>
    <row r="71" spans="1:30" ht="15.75" customHeight="1" thickBot="1" x14ac:dyDescent="0.3">
      <c r="A71" s="168"/>
      <c r="B71" s="169"/>
      <c r="C71" s="66"/>
      <c r="D71" s="14"/>
      <c r="E71" s="14"/>
      <c r="F71" s="35"/>
      <c r="G71" s="49"/>
      <c r="K71" s="495"/>
      <c r="L71" s="496"/>
      <c r="M71" s="496"/>
      <c r="N71" s="64"/>
      <c r="O71" s="497"/>
      <c r="P71" s="37"/>
      <c r="Q71" s="19"/>
      <c r="R71" s="39"/>
      <c r="S71" s="56"/>
      <c r="V71" s="499"/>
      <c r="W71" s="407"/>
      <c r="X71" s="206" t="s">
        <v>142</v>
      </c>
      <c r="Y71" s="288"/>
      <c r="Z71" s="288"/>
      <c r="AA71" s="87"/>
      <c r="AB71" s="333"/>
      <c r="AC71" s="333"/>
    </row>
    <row r="72" spans="1:30" ht="15.75" hidden="1" customHeight="1" x14ac:dyDescent="0.25">
      <c r="A72" s="168"/>
      <c r="B72" s="169"/>
      <c r="C72" s="66"/>
      <c r="D72" s="14"/>
      <c r="E72" s="14"/>
      <c r="F72" s="35"/>
      <c r="G72" s="49"/>
      <c r="K72" s="495"/>
      <c r="L72" s="496"/>
      <c r="M72" s="496"/>
      <c r="N72" s="64"/>
      <c r="O72" s="497"/>
      <c r="P72" s="37"/>
      <c r="Q72" s="19"/>
      <c r="R72" s="39"/>
      <c r="S72" s="56"/>
      <c r="V72" s="331"/>
      <c r="W72" s="407"/>
      <c r="X72" s="331"/>
      <c r="Y72" s="331"/>
      <c r="Z72" s="331"/>
      <c r="AA72" s="331"/>
      <c r="AB72" s="331"/>
      <c r="AC72" s="264"/>
    </row>
    <row r="73" spans="1:30" ht="15.75" hidden="1" customHeight="1" x14ac:dyDescent="0.25">
      <c r="A73" s="168"/>
      <c r="B73" s="169"/>
      <c r="C73" s="66"/>
      <c r="D73" s="14"/>
      <c r="E73" s="14"/>
      <c r="F73" s="35"/>
      <c r="G73" s="49"/>
      <c r="K73" s="495"/>
      <c r="L73" s="496"/>
      <c r="M73" s="496"/>
      <c r="N73" s="64"/>
      <c r="O73" s="497"/>
      <c r="P73" s="37"/>
      <c r="Q73" s="19"/>
      <c r="R73" s="39"/>
      <c r="S73" s="56"/>
      <c r="V73" s="331"/>
      <c r="W73" s="407"/>
      <c r="X73" s="331"/>
      <c r="Y73" s="331"/>
      <c r="Z73" s="331"/>
      <c r="AA73" s="331"/>
      <c r="AB73" s="331"/>
      <c r="AC73" s="264"/>
    </row>
    <row r="74" spans="1:30" ht="15.75" hidden="1" customHeight="1" x14ac:dyDescent="0.25">
      <c r="A74" s="168"/>
      <c r="B74" s="169"/>
      <c r="C74" s="66"/>
      <c r="D74" s="14"/>
      <c r="E74" s="14"/>
      <c r="F74" s="35"/>
      <c r="G74" s="49"/>
      <c r="K74" s="418"/>
      <c r="L74" s="420"/>
      <c r="M74" s="420"/>
      <c r="N74" s="79"/>
      <c r="O74" s="385"/>
      <c r="P74" s="66"/>
      <c r="Q74" s="14"/>
      <c r="R74" s="35"/>
      <c r="S74" s="49"/>
      <c r="V74" s="333"/>
      <c r="W74" s="375"/>
      <c r="X74" s="333"/>
      <c r="Y74" s="333"/>
      <c r="Z74" s="333"/>
      <c r="AA74" s="333"/>
      <c r="AB74" s="333"/>
      <c r="AC74" s="187"/>
    </row>
    <row r="75" spans="1:30" ht="15.75" customHeight="1" thickBot="1" x14ac:dyDescent="0.3">
      <c r="A75" s="398" t="s">
        <v>25</v>
      </c>
      <c r="B75" s="399"/>
      <c r="C75" s="399"/>
      <c r="D75" s="399"/>
      <c r="E75" s="399"/>
      <c r="F75" s="400"/>
      <c r="G75" s="49">
        <f>SUM(G70)</f>
        <v>0</v>
      </c>
      <c r="K75" s="453" t="s">
        <v>25</v>
      </c>
      <c r="L75" s="454"/>
      <c r="M75" s="454"/>
      <c r="N75" s="454"/>
      <c r="O75" s="454"/>
      <c r="P75" s="454"/>
      <c r="Q75" s="454"/>
      <c r="R75" s="455"/>
      <c r="S75" s="173">
        <f>SUM(S70)</f>
        <v>0</v>
      </c>
      <c r="U75" s="69"/>
      <c r="V75" s="379" t="s">
        <v>122</v>
      </c>
      <c r="W75" s="380"/>
      <c r="X75" s="380"/>
      <c r="Y75" s="380"/>
      <c r="Z75" s="380"/>
      <c r="AA75" s="380"/>
      <c r="AB75" s="381"/>
      <c r="AC75" s="15">
        <f>SUM(AC70:AC74)</f>
        <v>42704.86</v>
      </c>
    </row>
    <row r="76" spans="1:30" ht="15.75" hidden="1" customHeight="1" x14ac:dyDescent="0.25">
      <c r="A76" s="63">
        <v>1</v>
      </c>
      <c r="B76" s="50" t="s">
        <v>33</v>
      </c>
      <c r="C76" s="21" t="s">
        <v>32</v>
      </c>
      <c r="D76" s="17" t="s">
        <v>53</v>
      </c>
      <c r="E76" s="22" t="s">
        <v>11</v>
      </c>
      <c r="F76" s="314" t="s">
        <v>54</v>
      </c>
      <c r="G76" s="112">
        <v>17988.73</v>
      </c>
      <c r="K76" s="401">
        <v>1</v>
      </c>
      <c r="L76" s="382" t="s">
        <v>67</v>
      </c>
      <c r="M76" s="406" t="s">
        <v>105</v>
      </c>
      <c r="N76" s="21" t="s">
        <v>32</v>
      </c>
      <c r="O76" s="383" t="s">
        <v>101</v>
      </c>
      <c r="P76" s="37" t="s">
        <v>44</v>
      </c>
      <c r="Q76" s="18" t="s">
        <v>11</v>
      </c>
      <c r="R76" s="314" t="s">
        <v>104</v>
      </c>
      <c r="S76" s="27">
        <v>76384.22</v>
      </c>
      <c r="V76" s="383">
        <v>1</v>
      </c>
      <c r="W76" s="492" t="s">
        <v>125</v>
      </c>
      <c r="X76" s="202"/>
      <c r="Y76" s="204"/>
      <c r="Z76" s="204"/>
      <c r="AA76" s="223"/>
      <c r="AB76" s="30"/>
      <c r="AC76" s="72"/>
    </row>
    <row r="77" spans="1:30" ht="15.75" hidden="1" customHeight="1" x14ac:dyDescent="0.25">
      <c r="A77" s="209"/>
      <c r="B77" s="75"/>
      <c r="C77" s="19"/>
      <c r="D77" s="17"/>
      <c r="E77" s="19"/>
      <c r="F77" s="314"/>
      <c r="G77" s="114"/>
      <c r="K77" s="486"/>
      <c r="L77" s="487"/>
      <c r="M77" s="488"/>
      <c r="N77" s="19"/>
      <c r="O77" s="384"/>
      <c r="P77" s="37"/>
      <c r="Q77" s="6"/>
      <c r="R77" s="210"/>
      <c r="S77" s="194"/>
      <c r="V77" s="384"/>
      <c r="W77" s="407"/>
      <c r="X77" s="206"/>
      <c r="Y77" s="288"/>
      <c r="Z77" s="288"/>
      <c r="AA77" s="223"/>
      <c r="AB77" s="30"/>
      <c r="AC77" s="264"/>
    </row>
    <row r="78" spans="1:30" ht="15.75" hidden="1" customHeight="1" x14ac:dyDescent="0.25">
      <c r="A78" s="209"/>
      <c r="B78" s="75"/>
      <c r="C78" s="19"/>
      <c r="D78" s="226"/>
      <c r="E78" s="19"/>
      <c r="F78" s="314"/>
      <c r="G78" s="114"/>
      <c r="K78" s="321"/>
      <c r="L78" s="322"/>
      <c r="M78" s="323"/>
      <c r="N78" s="19"/>
      <c r="O78" s="310"/>
      <c r="P78" s="227"/>
      <c r="Q78" s="6"/>
      <c r="R78" s="210"/>
      <c r="S78" s="194"/>
      <c r="V78" s="384"/>
      <c r="W78" s="493"/>
      <c r="X78" s="331"/>
      <c r="Y78" s="331"/>
      <c r="Z78" s="331"/>
      <c r="AA78" s="223"/>
      <c r="AB78" s="30"/>
      <c r="AC78" s="264"/>
    </row>
    <row r="79" spans="1:30" ht="15.75" hidden="1" customHeight="1" x14ac:dyDescent="0.25">
      <c r="A79" s="209"/>
      <c r="B79" s="75"/>
      <c r="C79" s="19"/>
      <c r="D79" s="226"/>
      <c r="E79" s="19"/>
      <c r="F79" s="314"/>
      <c r="G79" s="114"/>
      <c r="K79" s="321"/>
      <c r="L79" s="322"/>
      <c r="M79" s="323"/>
      <c r="N79" s="19"/>
      <c r="O79" s="310"/>
      <c r="P79" s="227"/>
      <c r="Q79" s="6"/>
      <c r="R79" s="210"/>
      <c r="S79" s="194"/>
      <c r="V79" s="389"/>
      <c r="W79" s="494"/>
      <c r="X79" s="331"/>
      <c r="Y79" s="331"/>
      <c r="Z79" s="331"/>
      <c r="AA79" s="225"/>
      <c r="AB79" s="25"/>
      <c r="AC79" s="68"/>
    </row>
    <row r="80" spans="1:30" ht="15.75" hidden="1" customHeight="1" x14ac:dyDescent="0.25">
      <c r="A80" s="63">
        <v>1</v>
      </c>
      <c r="B80" s="50" t="s">
        <v>33</v>
      </c>
      <c r="C80" s="21" t="s">
        <v>32</v>
      </c>
      <c r="D80" s="17" t="s">
        <v>53</v>
      </c>
      <c r="E80" s="22" t="s">
        <v>11</v>
      </c>
      <c r="F80" s="314" t="s">
        <v>54</v>
      </c>
      <c r="G80" s="112">
        <v>17988.73</v>
      </c>
      <c r="K80" s="401">
        <v>1</v>
      </c>
      <c r="L80" s="382" t="s">
        <v>67</v>
      </c>
      <c r="M80" s="406" t="s">
        <v>105</v>
      </c>
      <c r="N80" s="21" t="s">
        <v>32</v>
      </c>
      <c r="O80" s="383" t="s">
        <v>101</v>
      </c>
      <c r="P80" s="37" t="s">
        <v>44</v>
      </c>
      <c r="Q80" s="18" t="s">
        <v>11</v>
      </c>
      <c r="R80" s="314" t="s">
        <v>104</v>
      </c>
      <c r="S80" s="27">
        <v>76384.22</v>
      </c>
      <c r="V80" s="446">
        <v>1</v>
      </c>
      <c r="W80" s="331"/>
      <c r="X80" s="331"/>
      <c r="Y80" s="446"/>
      <c r="Z80" s="331"/>
      <c r="AA80" s="331"/>
      <c r="AB80" s="331"/>
      <c r="AC80" s="264"/>
    </row>
    <row r="81" spans="1:29" ht="15.75" hidden="1" customHeight="1" x14ac:dyDescent="0.25">
      <c r="A81" s="209"/>
      <c r="B81" s="75"/>
      <c r="C81" s="19"/>
      <c r="D81" s="17"/>
      <c r="E81" s="19"/>
      <c r="F81" s="314"/>
      <c r="G81" s="114"/>
      <c r="K81" s="486"/>
      <c r="L81" s="487"/>
      <c r="M81" s="488"/>
      <c r="N81" s="19"/>
      <c r="O81" s="384"/>
      <c r="P81" s="37"/>
      <c r="Q81" s="6"/>
      <c r="R81" s="210"/>
      <c r="S81" s="194"/>
      <c r="V81" s="446"/>
      <c r="W81" s="331"/>
      <c r="X81" s="331"/>
      <c r="Y81" s="446"/>
      <c r="Z81" s="331"/>
      <c r="AA81" s="331"/>
      <c r="AB81" s="331"/>
      <c r="AC81" s="264"/>
    </row>
    <row r="82" spans="1:29" ht="15.75" hidden="1" customHeight="1" x14ac:dyDescent="0.25">
      <c r="A82" s="209"/>
      <c r="B82" s="75"/>
      <c r="C82" s="19"/>
      <c r="D82" s="17"/>
      <c r="E82" s="19"/>
      <c r="F82" s="314"/>
      <c r="G82" s="114"/>
      <c r="K82" s="486"/>
      <c r="L82" s="487"/>
      <c r="M82" s="488"/>
      <c r="N82" s="19"/>
      <c r="O82" s="384"/>
      <c r="P82" s="37"/>
      <c r="Q82" s="6"/>
      <c r="R82" s="210"/>
      <c r="S82" s="194"/>
      <c r="V82" s="446"/>
      <c r="W82" s="331"/>
      <c r="X82" s="331"/>
      <c r="Y82" s="446"/>
      <c r="Z82" s="331"/>
      <c r="AA82" s="331"/>
      <c r="AB82" s="331"/>
      <c r="AC82" s="264"/>
    </row>
    <row r="83" spans="1:29" ht="15.75" hidden="1" customHeight="1" x14ac:dyDescent="0.25">
      <c r="A83" s="209"/>
      <c r="B83" s="75"/>
      <c r="C83" s="19"/>
      <c r="D83" s="17"/>
      <c r="E83" s="19"/>
      <c r="F83" s="314"/>
      <c r="G83" s="114"/>
      <c r="K83" s="486"/>
      <c r="L83" s="487"/>
      <c r="M83" s="488"/>
      <c r="N83" s="19"/>
      <c r="O83" s="384"/>
      <c r="P83" s="37"/>
      <c r="Q83" s="6"/>
      <c r="R83" s="210"/>
      <c r="S83" s="194"/>
      <c r="V83" s="446"/>
      <c r="W83" s="331"/>
      <c r="X83" s="331"/>
      <c r="Y83" s="446"/>
      <c r="Z83" s="331"/>
      <c r="AA83" s="331"/>
      <c r="AB83" s="331"/>
      <c r="AC83" s="264"/>
    </row>
    <row r="84" spans="1:29" ht="15.75" hidden="1" customHeight="1" x14ac:dyDescent="0.25">
      <c r="A84" s="209"/>
      <c r="B84" s="75"/>
      <c r="C84" s="19"/>
      <c r="D84" s="17"/>
      <c r="E84" s="19"/>
      <c r="F84" s="314"/>
      <c r="G84" s="114"/>
      <c r="K84" s="486"/>
      <c r="L84" s="487"/>
      <c r="M84" s="488"/>
      <c r="N84" s="19"/>
      <c r="O84" s="384"/>
      <c r="P84" s="37"/>
      <c r="Q84" s="6"/>
      <c r="R84" s="210"/>
      <c r="S84" s="194"/>
      <c r="V84" s="446"/>
      <c r="W84" s="331"/>
      <c r="X84" s="331"/>
      <c r="Y84" s="446"/>
      <c r="Z84" s="331"/>
      <c r="AA84" s="331"/>
      <c r="AB84" s="331"/>
      <c r="AC84" s="264"/>
    </row>
    <row r="85" spans="1:29" ht="15.75" hidden="1" customHeight="1" x14ac:dyDescent="0.25">
      <c r="A85" s="209"/>
      <c r="B85" s="75"/>
      <c r="C85" s="19"/>
      <c r="D85" s="17"/>
      <c r="E85" s="19"/>
      <c r="F85" s="314"/>
      <c r="G85" s="114"/>
      <c r="K85" s="486"/>
      <c r="L85" s="487"/>
      <c r="M85" s="488"/>
      <c r="N85" s="19"/>
      <c r="O85" s="384"/>
      <c r="P85" s="37"/>
      <c r="Q85" s="6"/>
      <c r="R85" s="210"/>
      <c r="S85" s="194"/>
      <c r="V85" s="446"/>
      <c r="W85" s="331"/>
      <c r="X85" s="331"/>
      <c r="Y85" s="446"/>
      <c r="Z85" s="331"/>
      <c r="AA85" s="331"/>
      <c r="AB85" s="331"/>
      <c r="AC85" s="264"/>
    </row>
    <row r="86" spans="1:29" ht="15.75" hidden="1" customHeight="1" x14ac:dyDescent="0.25">
      <c r="A86" s="209"/>
      <c r="B86" s="75"/>
      <c r="C86" s="19"/>
      <c r="D86" s="17"/>
      <c r="E86" s="19"/>
      <c r="F86" s="314"/>
      <c r="G86" s="114"/>
      <c r="K86" s="486"/>
      <c r="L86" s="487"/>
      <c r="M86" s="488"/>
      <c r="N86" s="19"/>
      <c r="O86" s="384"/>
      <c r="P86" s="37"/>
      <c r="Q86" s="6"/>
      <c r="R86" s="210"/>
      <c r="S86" s="194"/>
      <c r="V86" s="446"/>
      <c r="W86" s="331"/>
      <c r="X86" s="331"/>
      <c r="Y86" s="446"/>
      <c r="Z86" s="331"/>
      <c r="AA86" s="331"/>
      <c r="AB86" s="331"/>
      <c r="AC86" s="264"/>
    </row>
    <row r="87" spans="1:29" ht="15.75" hidden="1" customHeight="1" x14ac:dyDescent="0.25">
      <c r="A87" s="115">
        <v>2</v>
      </c>
      <c r="B87" s="75" t="s">
        <v>38</v>
      </c>
      <c r="C87" s="19" t="s">
        <v>26</v>
      </c>
      <c r="D87" s="113" t="s">
        <v>55</v>
      </c>
      <c r="E87" s="19" t="s">
        <v>11</v>
      </c>
      <c r="F87" s="201" t="s">
        <v>56</v>
      </c>
      <c r="G87" s="114">
        <v>89650.86</v>
      </c>
      <c r="K87" s="486"/>
      <c r="L87" s="487"/>
      <c r="M87" s="488"/>
      <c r="N87" s="19" t="s">
        <v>26</v>
      </c>
      <c r="O87" s="384"/>
      <c r="P87" s="113"/>
      <c r="Q87" s="331"/>
      <c r="R87" s="30"/>
      <c r="S87" s="238"/>
      <c r="V87" s="446"/>
      <c r="W87" s="331"/>
      <c r="X87" s="331"/>
      <c r="Y87" s="446"/>
      <c r="Z87" s="331"/>
      <c r="AA87" s="331"/>
      <c r="AB87" s="331"/>
      <c r="AC87" s="264"/>
    </row>
    <row r="88" spans="1:29" ht="15.75" hidden="1" customHeight="1" x14ac:dyDescent="0.25">
      <c r="A88" s="63">
        <v>1</v>
      </c>
      <c r="B88" s="50" t="s">
        <v>33</v>
      </c>
      <c r="C88" s="21" t="s">
        <v>32</v>
      </c>
      <c r="D88" s="17" t="s">
        <v>53</v>
      </c>
      <c r="E88" s="22" t="s">
        <v>11</v>
      </c>
      <c r="F88" s="314" t="s">
        <v>54</v>
      </c>
      <c r="G88" s="112">
        <v>17988.73</v>
      </c>
      <c r="K88" s="401">
        <v>1</v>
      </c>
      <c r="L88" s="382" t="s">
        <v>67</v>
      </c>
      <c r="M88" s="406" t="s">
        <v>105</v>
      </c>
      <c r="N88" s="21" t="s">
        <v>32</v>
      </c>
      <c r="O88" s="383" t="s">
        <v>101</v>
      </c>
      <c r="P88" s="37" t="s">
        <v>44</v>
      </c>
      <c r="Q88" s="18" t="s">
        <v>11</v>
      </c>
      <c r="R88" s="314" t="s">
        <v>104</v>
      </c>
      <c r="S88" s="27">
        <v>76384.22</v>
      </c>
      <c r="V88" s="446"/>
      <c r="W88" s="331"/>
      <c r="X88" s="331"/>
      <c r="Y88" s="331"/>
      <c r="Z88" s="331"/>
      <c r="AA88" s="331"/>
      <c r="AB88" s="331"/>
      <c r="AC88" s="264"/>
    </row>
    <row r="89" spans="1:29" ht="15.75" hidden="1" customHeight="1" x14ac:dyDescent="0.25">
      <c r="A89" s="209"/>
      <c r="B89" s="75"/>
      <c r="C89" s="19"/>
      <c r="D89" s="17"/>
      <c r="E89" s="19"/>
      <c r="F89" s="314"/>
      <c r="G89" s="114"/>
      <c r="K89" s="486"/>
      <c r="L89" s="487"/>
      <c r="M89" s="488"/>
      <c r="N89" s="19"/>
      <c r="O89" s="384"/>
      <c r="P89" s="37"/>
      <c r="Q89" s="6"/>
      <c r="R89" s="210"/>
      <c r="S89" s="194"/>
      <c r="V89" s="446"/>
      <c r="W89" s="331"/>
      <c r="X89" s="331"/>
      <c r="Y89" s="331"/>
      <c r="Z89" s="331"/>
      <c r="AA89" s="331"/>
      <c r="AB89" s="331"/>
      <c r="AC89" s="264"/>
    </row>
    <row r="90" spans="1:29" ht="15.75" hidden="1" customHeight="1" x14ac:dyDescent="0.25">
      <c r="A90" s="115">
        <v>2</v>
      </c>
      <c r="B90" s="75" t="s">
        <v>38</v>
      </c>
      <c r="C90" s="19" t="s">
        <v>26</v>
      </c>
      <c r="D90" s="113" t="s">
        <v>55</v>
      </c>
      <c r="E90" s="19" t="s">
        <v>11</v>
      </c>
      <c r="F90" s="201" t="s">
        <v>56</v>
      </c>
      <c r="G90" s="114">
        <v>89650.86</v>
      </c>
      <c r="K90" s="486"/>
      <c r="L90" s="487"/>
      <c r="M90" s="488"/>
      <c r="N90" s="19" t="s">
        <v>26</v>
      </c>
      <c r="O90" s="384"/>
      <c r="P90" s="113"/>
      <c r="Q90" s="331"/>
      <c r="R90" s="30"/>
      <c r="S90" s="238"/>
      <c r="V90" s="489"/>
      <c r="W90" s="333"/>
      <c r="X90" s="333"/>
      <c r="Y90" s="333"/>
      <c r="Z90" s="333"/>
      <c r="AA90" s="333"/>
      <c r="AB90" s="333"/>
      <c r="AC90" s="187"/>
    </row>
    <row r="91" spans="1:29" ht="15.75" customHeight="1" thickBot="1" x14ac:dyDescent="0.3">
      <c r="A91" s="480" t="s">
        <v>27</v>
      </c>
      <c r="B91" s="481"/>
      <c r="C91" s="481"/>
      <c r="D91" s="481"/>
      <c r="E91" s="481"/>
      <c r="F91" s="482"/>
      <c r="G91" s="121" t="e">
        <f>G88+G90+#REF!</f>
        <v>#REF!</v>
      </c>
      <c r="K91" s="408" t="s">
        <v>45</v>
      </c>
      <c r="L91" s="409"/>
      <c r="M91" s="409"/>
      <c r="N91" s="409"/>
      <c r="O91" s="409"/>
      <c r="P91" s="409"/>
      <c r="Q91" s="409"/>
      <c r="R91" s="410"/>
      <c r="S91" s="188" t="e">
        <f>S88+S90+#REF!</f>
        <v>#REF!</v>
      </c>
      <c r="V91" s="379" t="s">
        <v>124</v>
      </c>
      <c r="W91" s="380"/>
      <c r="X91" s="380"/>
      <c r="Y91" s="380"/>
      <c r="Z91" s="380"/>
      <c r="AA91" s="380"/>
      <c r="AB91" s="381"/>
      <c r="AC91" s="15">
        <f>SUM(AC76:AC90)</f>
        <v>0</v>
      </c>
    </row>
    <row r="92" spans="1:29" ht="15.75" hidden="1" customHeight="1" thickBot="1" x14ac:dyDescent="0.3">
      <c r="A92" s="325"/>
      <c r="B92" s="326"/>
      <c r="C92" s="326"/>
      <c r="D92" s="326"/>
      <c r="E92" s="326"/>
      <c r="F92" s="326"/>
      <c r="G92" s="121"/>
      <c r="K92" s="348"/>
      <c r="L92" s="349"/>
      <c r="M92" s="349"/>
      <c r="N92" s="349"/>
      <c r="O92" s="349"/>
      <c r="P92" s="349"/>
      <c r="Q92" s="349"/>
      <c r="R92" s="349"/>
      <c r="S92" s="174"/>
      <c r="V92" s="259"/>
      <c r="W92" s="260"/>
      <c r="X92" s="260"/>
      <c r="Y92" s="260"/>
      <c r="Z92" s="260"/>
      <c r="AA92" s="260"/>
      <c r="AB92" s="252"/>
      <c r="AC92" s="255"/>
    </row>
    <row r="93" spans="1:29" ht="15.75" customHeight="1" thickBot="1" x14ac:dyDescent="0.3">
      <c r="A93" s="325"/>
      <c r="B93" s="326"/>
      <c r="C93" s="326"/>
      <c r="D93" s="326"/>
      <c r="E93" s="326"/>
      <c r="F93" s="326"/>
      <c r="G93" s="269"/>
      <c r="H93" s="216"/>
      <c r="I93" s="216"/>
      <c r="J93" s="216"/>
      <c r="K93" s="348"/>
      <c r="L93" s="349"/>
      <c r="M93" s="349"/>
      <c r="N93" s="349"/>
      <c r="O93" s="349"/>
      <c r="P93" s="349"/>
      <c r="Q93" s="349"/>
      <c r="R93" s="349"/>
      <c r="S93" s="270"/>
      <c r="T93" s="216"/>
      <c r="U93" s="216"/>
      <c r="V93" s="463">
        <v>1</v>
      </c>
      <c r="W93" s="465" t="s">
        <v>107</v>
      </c>
      <c r="X93" s="204" t="s">
        <v>140</v>
      </c>
      <c r="Y93" s="204" t="s">
        <v>163</v>
      </c>
      <c r="Z93" s="204" t="s">
        <v>229</v>
      </c>
      <c r="AA93" s="202" t="s">
        <v>16</v>
      </c>
      <c r="AB93" s="207" t="s">
        <v>230</v>
      </c>
      <c r="AC93" s="244">
        <v>21913.23</v>
      </c>
    </row>
    <row r="94" spans="1:29" ht="15.75" customHeight="1" thickBot="1" x14ac:dyDescent="0.3">
      <c r="A94" s="325"/>
      <c r="B94" s="326"/>
      <c r="C94" s="326"/>
      <c r="D94" s="326"/>
      <c r="E94" s="326"/>
      <c r="F94" s="326"/>
      <c r="G94" s="269"/>
      <c r="H94" s="216"/>
      <c r="I94" s="216"/>
      <c r="J94" s="216"/>
      <c r="K94" s="348"/>
      <c r="L94" s="349"/>
      <c r="M94" s="349"/>
      <c r="N94" s="349"/>
      <c r="O94" s="349"/>
      <c r="P94" s="349"/>
      <c r="Q94" s="349"/>
      <c r="R94" s="349"/>
      <c r="S94" s="270"/>
      <c r="T94" s="216"/>
      <c r="U94" s="216"/>
      <c r="V94" s="483"/>
      <c r="W94" s="484"/>
      <c r="X94" s="193" t="s">
        <v>231</v>
      </c>
      <c r="Y94" s="193"/>
      <c r="Z94" s="193"/>
      <c r="AA94" s="193"/>
      <c r="AB94" s="193"/>
      <c r="AC94" s="193"/>
    </row>
    <row r="95" spans="1:29" ht="15.75" hidden="1" customHeight="1" thickBot="1" x14ac:dyDescent="0.3">
      <c r="A95" s="325"/>
      <c r="B95" s="326"/>
      <c r="C95" s="326"/>
      <c r="D95" s="326"/>
      <c r="E95" s="326"/>
      <c r="F95" s="326"/>
      <c r="G95" s="269"/>
      <c r="H95" s="216"/>
      <c r="I95" s="216"/>
      <c r="J95" s="216"/>
      <c r="K95" s="348"/>
      <c r="L95" s="349"/>
      <c r="M95" s="349"/>
      <c r="N95" s="349"/>
      <c r="O95" s="349"/>
      <c r="P95" s="349"/>
      <c r="Q95" s="349"/>
      <c r="R95" s="349"/>
      <c r="S95" s="270"/>
      <c r="T95" s="216"/>
      <c r="U95" s="216"/>
      <c r="V95" s="464"/>
      <c r="W95" s="485"/>
      <c r="X95" s="350"/>
      <c r="Y95" s="350"/>
      <c r="Z95" s="350"/>
      <c r="AA95" s="350"/>
      <c r="AB95" s="54"/>
      <c r="AC95" s="239"/>
    </row>
    <row r="96" spans="1:29" ht="15.75" customHeight="1" x14ac:dyDescent="0.25">
      <c r="A96" s="330">
        <v>1</v>
      </c>
      <c r="B96" s="123" t="s">
        <v>38</v>
      </c>
      <c r="C96" s="271" t="s">
        <v>57</v>
      </c>
      <c r="D96" s="271" t="s">
        <v>58</v>
      </c>
      <c r="E96" s="271" t="s">
        <v>11</v>
      </c>
      <c r="F96" s="272" t="s">
        <v>60</v>
      </c>
      <c r="G96" s="273">
        <v>291641.86</v>
      </c>
      <c r="H96" s="216"/>
      <c r="I96" s="216"/>
      <c r="J96" s="216"/>
      <c r="K96" s="392">
        <v>1</v>
      </c>
      <c r="L96" s="461" t="s">
        <v>107</v>
      </c>
      <c r="M96" s="274"/>
      <c r="N96" s="271"/>
      <c r="O96" s="271"/>
      <c r="P96" s="271"/>
      <c r="Q96" s="271"/>
      <c r="R96" s="271"/>
      <c r="S96" s="275"/>
      <c r="T96" s="216"/>
      <c r="U96" s="216"/>
      <c r="V96" s="463">
        <v>2</v>
      </c>
      <c r="W96" s="465" t="s">
        <v>107</v>
      </c>
      <c r="X96" s="204" t="s">
        <v>136</v>
      </c>
      <c r="Y96" s="204" t="s">
        <v>153</v>
      </c>
      <c r="Z96" s="204" t="s">
        <v>199</v>
      </c>
      <c r="AA96" s="467" t="s">
        <v>11</v>
      </c>
      <c r="AB96" s="207" t="s">
        <v>200</v>
      </c>
      <c r="AC96" s="355">
        <v>622972.09</v>
      </c>
    </row>
    <row r="97" spans="1:32" ht="15.75" customHeight="1" thickBot="1" x14ac:dyDescent="0.3">
      <c r="A97" s="124"/>
      <c r="B97" s="276" t="s">
        <v>59</v>
      </c>
      <c r="C97" s="276"/>
      <c r="D97" s="276"/>
      <c r="E97" s="276" t="s">
        <v>11</v>
      </c>
      <c r="F97" s="277" t="s">
        <v>61</v>
      </c>
      <c r="G97" s="278">
        <v>144718.13</v>
      </c>
      <c r="H97" s="216"/>
      <c r="I97" s="216"/>
      <c r="J97" s="216"/>
      <c r="K97" s="393"/>
      <c r="L97" s="462"/>
      <c r="M97" s="276"/>
      <c r="N97" s="276"/>
      <c r="O97" s="276"/>
      <c r="P97" s="276"/>
      <c r="Q97" s="276"/>
      <c r="R97" s="276"/>
      <c r="S97" s="279"/>
      <c r="T97" s="216"/>
      <c r="U97" s="216"/>
      <c r="V97" s="464"/>
      <c r="W97" s="466"/>
      <c r="X97" s="193" t="s">
        <v>201</v>
      </c>
      <c r="Y97" s="193"/>
      <c r="Z97" s="193"/>
      <c r="AA97" s="373"/>
      <c r="AB97" s="193"/>
      <c r="AC97" s="193"/>
    </row>
    <row r="98" spans="1:32" ht="15.75" customHeight="1" x14ac:dyDescent="0.25">
      <c r="A98" s="124"/>
      <c r="B98" s="280"/>
      <c r="C98" s="276"/>
      <c r="D98" s="276"/>
      <c r="E98" s="276" t="s">
        <v>11</v>
      </c>
      <c r="F98" s="277" t="s">
        <v>62</v>
      </c>
      <c r="G98" s="278">
        <v>135571.5</v>
      </c>
      <c r="H98" s="216"/>
      <c r="I98" s="216"/>
      <c r="J98" s="216"/>
      <c r="K98" s="393"/>
      <c r="L98" s="462"/>
      <c r="M98" s="280"/>
      <c r="N98" s="276"/>
      <c r="O98" s="276"/>
      <c r="P98" s="276"/>
      <c r="Q98" s="276"/>
      <c r="R98" s="277"/>
      <c r="S98" s="278"/>
      <c r="T98" s="216"/>
      <c r="U98" s="216"/>
      <c r="V98" s="468">
        <v>3</v>
      </c>
      <c r="W98" s="470" t="s">
        <v>107</v>
      </c>
      <c r="X98" s="230" t="s">
        <v>136</v>
      </c>
      <c r="Y98" s="388" t="s">
        <v>203</v>
      </c>
      <c r="Z98" s="388" t="s">
        <v>204</v>
      </c>
      <c r="AA98" s="376" t="s">
        <v>11</v>
      </c>
      <c r="AB98" s="490" t="s">
        <v>205</v>
      </c>
      <c r="AC98" s="372">
        <v>93736.85</v>
      </c>
    </row>
    <row r="99" spans="1:32" ht="18" customHeight="1" thickBot="1" x14ac:dyDescent="0.3">
      <c r="A99" s="124"/>
      <c r="B99" s="280"/>
      <c r="C99" s="276"/>
      <c r="D99" s="276"/>
      <c r="E99" s="276"/>
      <c r="F99" s="277"/>
      <c r="G99" s="278"/>
      <c r="H99" s="216"/>
      <c r="I99" s="216"/>
      <c r="J99" s="216"/>
      <c r="K99" s="393"/>
      <c r="L99" s="462"/>
      <c r="M99" s="280"/>
      <c r="N99" s="276"/>
      <c r="O99" s="276"/>
      <c r="P99" s="276"/>
      <c r="Q99" s="276"/>
      <c r="R99" s="277"/>
      <c r="S99" s="278"/>
      <c r="T99" s="216"/>
      <c r="U99" s="216"/>
      <c r="V99" s="469"/>
      <c r="W99" s="471"/>
      <c r="X99" s="203" t="s">
        <v>202</v>
      </c>
      <c r="Y99" s="373"/>
      <c r="Z99" s="373"/>
      <c r="AA99" s="373"/>
      <c r="AB99" s="491"/>
      <c r="AC99" s="373"/>
    </row>
    <row r="100" spans="1:32" ht="18" hidden="1" customHeight="1" x14ac:dyDescent="0.25">
      <c r="A100" s="124"/>
      <c r="B100" s="280"/>
      <c r="C100" s="276"/>
      <c r="D100" s="276"/>
      <c r="E100" s="276"/>
      <c r="F100" s="277"/>
      <c r="G100" s="278"/>
      <c r="H100" s="216"/>
      <c r="I100" s="216"/>
      <c r="J100" s="216"/>
      <c r="K100" s="393"/>
      <c r="L100" s="462"/>
      <c r="M100" s="280"/>
      <c r="N100" s="276"/>
      <c r="O100" s="276"/>
      <c r="P100" s="276"/>
      <c r="Q100" s="276"/>
      <c r="R100" s="277"/>
      <c r="S100" s="278"/>
      <c r="T100" s="216"/>
      <c r="U100" s="216"/>
      <c r="V100" s="472">
        <v>3</v>
      </c>
      <c r="W100" s="383" t="s">
        <v>107</v>
      </c>
      <c r="X100" s="204"/>
      <c r="Y100" s="204"/>
      <c r="Z100" s="204"/>
      <c r="AA100" s="293"/>
      <c r="AB100" s="30"/>
      <c r="AC100" s="72"/>
    </row>
    <row r="101" spans="1:32" ht="18" hidden="1" customHeight="1" x14ac:dyDescent="0.25">
      <c r="A101" s="124"/>
      <c r="B101" s="280"/>
      <c r="C101" s="276"/>
      <c r="D101" s="276"/>
      <c r="E101" s="276"/>
      <c r="F101" s="277"/>
      <c r="G101" s="278"/>
      <c r="H101" s="216"/>
      <c r="I101" s="216"/>
      <c r="J101" s="216"/>
      <c r="K101" s="393"/>
      <c r="L101" s="462"/>
      <c r="M101" s="280"/>
      <c r="N101" s="276"/>
      <c r="O101" s="276"/>
      <c r="P101" s="276"/>
      <c r="Q101" s="276"/>
      <c r="R101" s="277"/>
      <c r="S101" s="278"/>
      <c r="T101" s="216"/>
      <c r="U101" s="216"/>
      <c r="V101" s="473"/>
      <c r="W101" s="384"/>
      <c r="X101" s="288"/>
      <c r="Y101" s="288"/>
      <c r="Z101" s="288"/>
      <c r="AA101" s="293"/>
      <c r="AB101" s="30"/>
      <c r="AC101" s="72"/>
    </row>
    <row r="102" spans="1:32" ht="18" hidden="1" customHeight="1" x14ac:dyDescent="0.25">
      <c r="A102" s="124"/>
      <c r="B102" s="280"/>
      <c r="C102" s="276"/>
      <c r="D102" s="276"/>
      <c r="E102" s="276"/>
      <c r="F102" s="277"/>
      <c r="G102" s="278"/>
      <c r="H102" s="216"/>
      <c r="I102" s="216"/>
      <c r="J102" s="216"/>
      <c r="K102" s="393"/>
      <c r="L102" s="462"/>
      <c r="M102" s="280"/>
      <c r="N102" s="276"/>
      <c r="O102" s="276"/>
      <c r="P102" s="276"/>
      <c r="Q102" s="276"/>
      <c r="R102" s="277"/>
      <c r="S102" s="278"/>
      <c r="T102" s="216"/>
      <c r="U102" s="216"/>
      <c r="V102" s="474"/>
      <c r="W102" s="385"/>
      <c r="X102" s="284"/>
      <c r="Y102" s="313"/>
      <c r="Z102" s="229"/>
      <c r="AA102" s="293"/>
      <c r="AB102" s="30"/>
      <c r="AC102" s="72"/>
    </row>
    <row r="103" spans="1:32" ht="15.75" customHeight="1" x14ac:dyDescent="0.25">
      <c r="A103" s="115"/>
      <c r="B103" s="281"/>
      <c r="C103" s="338"/>
      <c r="D103" s="338"/>
      <c r="E103" s="338"/>
      <c r="F103" s="282"/>
      <c r="G103" s="283"/>
      <c r="H103" s="216"/>
      <c r="I103" s="216"/>
      <c r="J103" s="216"/>
      <c r="K103" s="393"/>
      <c r="L103" s="462"/>
      <c r="M103" s="281"/>
      <c r="N103" s="338"/>
      <c r="O103" s="338"/>
      <c r="P103" s="338"/>
      <c r="Q103" s="338"/>
      <c r="R103" s="282"/>
      <c r="S103" s="283"/>
      <c r="T103" s="216"/>
      <c r="U103" s="216"/>
      <c r="V103" s="468">
        <v>4</v>
      </c>
      <c r="W103" s="378" t="s">
        <v>107</v>
      </c>
      <c r="X103" s="230" t="s">
        <v>136</v>
      </c>
      <c r="Y103" s="204" t="s">
        <v>151</v>
      </c>
      <c r="Z103" s="204" t="s">
        <v>206</v>
      </c>
      <c r="AA103" s="376" t="s">
        <v>11</v>
      </c>
      <c r="AB103" s="207" t="s">
        <v>207</v>
      </c>
      <c r="AC103" s="244">
        <v>30000</v>
      </c>
    </row>
    <row r="104" spans="1:32" ht="15.75" customHeight="1" thickBot="1" x14ac:dyDescent="0.3">
      <c r="A104" s="115"/>
      <c r="B104" s="281"/>
      <c r="C104" s="338"/>
      <c r="D104" s="338"/>
      <c r="E104" s="338"/>
      <c r="F104" s="282"/>
      <c r="G104" s="283"/>
      <c r="H104" s="216"/>
      <c r="I104" s="216"/>
      <c r="J104" s="216"/>
      <c r="K104" s="393"/>
      <c r="L104" s="462"/>
      <c r="M104" s="281"/>
      <c r="N104" s="338"/>
      <c r="O104" s="338"/>
      <c r="P104" s="338"/>
      <c r="Q104" s="338"/>
      <c r="R104" s="282"/>
      <c r="S104" s="283"/>
      <c r="T104" s="216"/>
      <c r="U104" s="216"/>
      <c r="V104" s="479"/>
      <c r="W104" s="378"/>
      <c r="X104" s="369" t="s">
        <v>208</v>
      </c>
      <c r="Y104" s="288"/>
      <c r="Z104" s="288"/>
      <c r="AA104" s="475"/>
      <c r="AB104" s="354"/>
      <c r="AC104" s="208"/>
    </row>
    <row r="105" spans="1:32" ht="15.75" hidden="1" customHeight="1" x14ac:dyDescent="0.25">
      <c r="A105" s="115"/>
      <c r="B105" s="281"/>
      <c r="C105" s="338"/>
      <c r="D105" s="338"/>
      <c r="E105" s="338"/>
      <c r="F105" s="282"/>
      <c r="G105" s="283"/>
      <c r="H105" s="216"/>
      <c r="I105" s="216"/>
      <c r="J105" s="216"/>
      <c r="K105" s="393"/>
      <c r="L105" s="462"/>
      <c r="M105" s="281"/>
      <c r="N105" s="338"/>
      <c r="O105" s="338"/>
      <c r="P105" s="338"/>
      <c r="Q105" s="338"/>
      <c r="R105" s="282"/>
      <c r="S105" s="283"/>
      <c r="T105" s="216"/>
      <c r="U105" s="216"/>
      <c r="V105" s="479"/>
      <c r="W105" s="378"/>
      <c r="X105" s="333"/>
      <c r="Y105" s="333"/>
      <c r="Z105" s="333"/>
      <c r="AA105" s="333"/>
      <c r="AB105" s="105"/>
      <c r="AC105" s="187"/>
    </row>
    <row r="106" spans="1:32" ht="15.75" customHeight="1" thickBot="1" x14ac:dyDescent="0.3">
      <c r="A106" s="115"/>
      <c r="B106" s="281"/>
      <c r="C106" s="338"/>
      <c r="D106" s="338"/>
      <c r="E106" s="338"/>
      <c r="F106" s="282"/>
      <c r="G106" s="283"/>
      <c r="H106" s="216"/>
      <c r="I106" s="216"/>
      <c r="J106" s="216"/>
      <c r="K106" s="393"/>
      <c r="L106" s="462"/>
      <c r="M106" s="281"/>
      <c r="N106" s="338"/>
      <c r="O106" s="338"/>
      <c r="P106" s="338"/>
      <c r="Q106" s="338"/>
      <c r="R106" s="282"/>
      <c r="S106" s="283"/>
      <c r="T106" s="216"/>
      <c r="U106" s="216"/>
      <c r="V106" s="476">
        <v>5</v>
      </c>
      <c r="W106" s="388" t="s">
        <v>107</v>
      </c>
      <c r="X106" s="230" t="s">
        <v>136</v>
      </c>
      <c r="Y106" s="204" t="s">
        <v>132</v>
      </c>
      <c r="Z106" s="204" t="s">
        <v>145</v>
      </c>
      <c r="AA106" s="360" t="s">
        <v>11</v>
      </c>
      <c r="AB106" s="76" t="s">
        <v>209</v>
      </c>
      <c r="AC106" s="237">
        <v>11920.7</v>
      </c>
      <c r="AF106" s="69"/>
    </row>
    <row r="107" spans="1:32" ht="15.75" customHeight="1" x14ac:dyDescent="0.25">
      <c r="A107" s="115"/>
      <c r="B107" s="281"/>
      <c r="C107" s="371"/>
      <c r="D107" s="371"/>
      <c r="E107" s="371"/>
      <c r="F107" s="282"/>
      <c r="G107" s="283"/>
      <c r="H107" s="216"/>
      <c r="I107" s="216"/>
      <c r="J107" s="216"/>
      <c r="K107" s="393"/>
      <c r="L107" s="462"/>
      <c r="M107" s="281"/>
      <c r="N107" s="371"/>
      <c r="O107" s="371"/>
      <c r="P107" s="371"/>
      <c r="Q107" s="371"/>
      <c r="R107" s="282"/>
      <c r="S107" s="283"/>
      <c r="T107" s="216"/>
      <c r="U107" s="216"/>
      <c r="V107" s="477"/>
      <c r="W107" s="377"/>
      <c r="X107" s="206" t="s">
        <v>146</v>
      </c>
      <c r="Y107" s="288"/>
      <c r="Z107" s="288"/>
      <c r="AA107" s="98" t="s">
        <v>11</v>
      </c>
      <c r="AB107" s="76" t="s">
        <v>234</v>
      </c>
      <c r="AC107" s="294">
        <v>8818.32</v>
      </c>
      <c r="AF107" s="69"/>
    </row>
    <row r="108" spans="1:32" ht="15.75" customHeight="1" thickBot="1" x14ac:dyDescent="0.3">
      <c r="A108" s="115"/>
      <c r="B108" s="281"/>
      <c r="C108" s="363"/>
      <c r="D108" s="363"/>
      <c r="E108" s="363"/>
      <c r="F108" s="282"/>
      <c r="G108" s="283"/>
      <c r="H108" s="216"/>
      <c r="I108" s="216"/>
      <c r="J108" s="216"/>
      <c r="K108" s="393"/>
      <c r="L108" s="462"/>
      <c r="M108" s="281"/>
      <c r="N108" s="363"/>
      <c r="O108" s="363"/>
      <c r="P108" s="363"/>
      <c r="Q108" s="363"/>
      <c r="R108" s="282"/>
      <c r="S108" s="283"/>
      <c r="T108" s="216"/>
      <c r="U108" s="216"/>
      <c r="V108" s="477"/>
      <c r="W108" s="377"/>
      <c r="X108" s="206"/>
      <c r="Y108" s="288"/>
      <c r="Z108" s="288"/>
      <c r="AA108" s="361" t="s">
        <v>123</v>
      </c>
      <c r="AB108" s="54" t="s">
        <v>210</v>
      </c>
      <c r="AC108" s="239">
        <v>6038.68</v>
      </c>
      <c r="AF108" s="69"/>
    </row>
    <row r="109" spans="1:32" ht="15.75" hidden="1" customHeight="1" thickBot="1" x14ac:dyDescent="0.3">
      <c r="A109" s="115"/>
      <c r="B109" s="281"/>
      <c r="C109" s="338"/>
      <c r="D109" s="338"/>
      <c r="E109" s="338"/>
      <c r="F109" s="282"/>
      <c r="G109" s="283"/>
      <c r="H109" s="216"/>
      <c r="I109" s="216"/>
      <c r="J109" s="216"/>
      <c r="K109" s="393"/>
      <c r="L109" s="462"/>
      <c r="M109" s="281"/>
      <c r="N109" s="338"/>
      <c r="O109" s="338"/>
      <c r="P109" s="338"/>
      <c r="Q109" s="338"/>
      <c r="R109" s="282"/>
      <c r="S109" s="283"/>
      <c r="T109" s="216"/>
      <c r="U109" s="216"/>
      <c r="V109" s="478"/>
      <c r="W109" s="373"/>
      <c r="X109" s="203" t="s">
        <v>146</v>
      </c>
      <c r="Y109" s="193"/>
      <c r="Z109" s="193"/>
      <c r="AA109" s="357"/>
      <c r="AB109" s="193"/>
      <c r="AC109" s="193"/>
    </row>
    <row r="110" spans="1:32" ht="15.75" hidden="1" customHeight="1" x14ac:dyDescent="0.25">
      <c r="A110" s="115"/>
      <c r="B110" s="281"/>
      <c r="C110" s="338"/>
      <c r="D110" s="338"/>
      <c r="E110" s="338"/>
      <c r="F110" s="282"/>
      <c r="G110" s="283"/>
      <c r="H110" s="216"/>
      <c r="I110" s="216"/>
      <c r="J110" s="216"/>
      <c r="K110" s="393"/>
      <c r="L110" s="462"/>
      <c r="M110" s="281"/>
      <c r="N110" s="338"/>
      <c r="O110" s="338"/>
      <c r="P110" s="338"/>
      <c r="Q110" s="338"/>
      <c r="R110" s="282"/>
      <c r="S110" s="283"/>
      <c r="T110" s="216"/>
      <c r="U110" s="216"/>
      <c r="V110" s="458"/>
      <c r="W110" s="447"/>
      <c r="X110" s="204"/>
      <c r="Y110" s="204"/>
      <c r="Z110" s="204"/>
      <c r="AA110" s="266"/>
      <c r="AB110" s="207"/>
      <c r="AC110" s="244"/>
    </row>
    <row r="111" spans="1:32" ht="15.75" hidden="1" customHeight="1" x14ac:dyDescent="0.25">
      <c r="A111" s="115"/>
      <c r="B111" s="281"/>
      <c r="C111" s="338"/>
      <c r="D111" s="338"/>
      <c r="E111" s="338"/>
      <c r="F111" s="282"/>
      <c r="G111" s="283"/>
      <c r="H111" s="216"/>
      <c r="I111" s="216"/>
      <c r="J111" s="216"/>
      <c r="K111" s="393"/>
      <c r="L111" s="462"/>
      <c r="M111" s="281"/>
      <c r="N111" s="338"/>
      <c r="O111" s="338"/>
      <c r="P111" s="338"/>
      <c r="Q111" s="338"/>
      <c r="R111" s="282"/>
      <c r="S111" s="283"/>
      <c r="T111" s="216"/>
      <c r="U111" s="216"/>
      <c r="V111" s="393"/>
      <c r="W111" s="459"/>
      <c r="X111" s="288"/>
      <c r="Y111" s="288"/>
      <c r="Z111" s="288"/>
      <c r="AA111" s="288"/>
      <c r="AB111" s="288"/>
      <c r="AC111" s="288"/>
    </row>
    <row r="112" spans="1:32" ht="15.75" hidden="1" customHeight="1" x14ac:dyDescent="0.25">
      <c r="A112" s="115"/>
      <c r="B112" s="281"/>
      <c r="C112" s="338"/>
      <c r="D112" s="338"/>
      <c r="E112" s="338"/>
      <c r="F112" s="282"/>
      <c r="G112" s="283"/>
      <c r="H112" s="216"/>
      <c r="I112" s="216"/>
      <c r="J112" s="216"/>
      <c r="K112" s="393"/>
      <c r="L112" s="462"/>
      <c r="M112" s="281"/>
      <c r="N112" s="338"/>
      <c r="O112" s="338"/>
      <c r="P112" s="338"/>
      <c r="Q112" s="338"/>
      <c r="R112" s="282"/>
      <c r="S112" s="283"/>
      <c r="T112" s="216"/>
      <c r="U112" s="216"/>
      <c r="V112" s="393"/>
      <c r="W112" s="448"/>
      <c r="X112" s="311"/>
      <c r="Y112" s="288"/>
      <c r="Z112" s="288"/>
      <c r="AA112" s="58"/>
      <c r="AB112" s="30"/>
      <c r="AC112" s="72"/>
    </row>
    <row r="113" spans="1:32" ht="15.75" hidden="1" customHeight="1" x14ac:dyDescent="0.25">
      <c r="A113" s="115"/>
      <c r="B113" s="281"/>
      <c r="C113" s="338"/>
      <c r="D113" s="338"/>
      <c r="E113" s="338"/>
      <c r="F113" s="282"/>
      <c r="G113" s="283"/>
      <c r="H113" s="216"/>
      <c r="I113" s="216"/>
      <c r="J113" s="216"/>
      <c r="K113" s="393"/>
      <c r="L113" s="462"/>
      <c r="M113" s="281"/>
      <c r="N113" s="338"/>
      <c r="O113" s="338"/>
      <c r="P113" s="338"/>
      <c r="Q113" s="338"/>
      <c r="R113" s="282"/>
      <c r="S113" s="283"/>
      <c r="T113" s="216"/>
      <c r="U113" s="216"/>
      <c r="V113" s="394"/>
      <c r="W113" s="332"/>
      <c r="X113" s="350"/>
      <c r="Y113" s="350"/>
      <c r="Z113" s="350"/>
      <c r="AA113" s="350"/>
      <c r="AB113" s="350"/>
      <c r="AC113" s="239"/>
    </row>
    <row r="114" spans="1:32" ht="15.75" hidden="1" customHeight="1" x14ac:dyDescent="0.25">
      <c r="A114" s="115"/>
      <c r="B114" s="281"/>
      <c r="C114" s="338"/>
      <c r="D114" s="338"/>
      <c r="E114" s="338"/>
      <c r="F114" s="282"/>
      <c r="G114" s="283"/>
      <c r="H114" s="216"/>
      <c r="I114" s="216"/>
      <c r="J114" s="216"/>
      <c r="K114" s="393"/>
      <c r="L114" s="462"/>
      <c r="M114" s="281"/>
      <c r="N114" s="338"/>
      <c r="O114" s="338"/>
      <c r="P114" s="338"/>
      <c r="Q114" s="338"/>
      <c r="R114" s="282"/>
      <c r="S114" s="283"/>
      <c r="T114" s="216"/>
      <c r="U114" s="216"/>
      <c r="V114" s="458">
        <v>5</v>
      </c>
      <c r="W114" s="447" t="s">
        <v>107</v>
      </c>
      <c r="X114" s="204"/>
      <c r="Y114" s="204"/>
      <c r="Z114" s="204"/>
      <c r="AA114" s="388"/>
      <c r="AB114" s="207"/>
      <c r="AC114" s="244"/>
    </row>
    <row r="115" spans="1:32" ht="15.75" hidden="1" customHeight="1" thickBot="1" x14ac:dyDescent="0.3">
      <c r="A115" s="115"/>
      <c r="B115" s="281"/>
      <c r="C115" s="338"/>
      <c r="D115" s="338"/>
      <c r="E115" s="338"/>
      <c r="F115" s="282"/>
      <c r="G115" s="283"/>
      <c r="H115" s="216"/>
      <c r="I115" s="216"/>
      <c r="J115" s="216"/>
      <c r="K115" s="393"/>
      <c r="L115" s="462"/>
      <c r="M115" s="281"/>
      <c r="N115" s="338"/>
      <c r="O115" s="338"/>
      <c r="P115" s="338"/>
      <c r="Q115" s="338"/>
      <c r="R115" s="282"/>
      <c r="S115" s="283"/>
      <c r="T115" s="216"/>
      <c r="U115" s="216"/>
      <c r="V115" s="393"/>
      <c r="W115" s="459"/>
      <c r="X115" s="288"/>
      <c r="Y115" s="288"/>
      <c r="Z115" s="288"/>
      <c r="AA115" s="377"/>
      <c r="AB115" s="288"/>
      <c r="AC115" s="288"/>
    </row>
    <row r="116" spans="1:32" ht="15.75" hidden="1" customHeight="1" x14ac:dyDescent="0.25">
      <c r="A116" s="115"/>
      <c r="B116" s="281"/>
      <c r="C116" s="338"/>
      <c r="D116" s="338"/>
      <c r="E116" s="338"/>
      <c r="F116" s="282"/>
      <c r="G116" s="283"/>
      <c r="H116" s="216"/>
      <c r="I116" s="216"/>
      <c r="J116" s="216"/>
      <c r="K116" s="393"/>
      <c r="L116" s="462"/>
      <c r="M116" s="281"/>
      <c r="N116" s="338"/>
      <c r="O116" s="338"/>
      <c r="P116" s="338"/>
      <c r="Q116" s="338"/>
      <c r="R116" s="282"/>
      <c r="S116" s="283"/>
      <c r="T116" s="216"/>
      <c r="U116" s="216"/>
      <c r="V116" s="393"/>
      <c r="W116" s="459"/>
      <c r="X116" s="288"/>
      <c r="Y116" s="288"/>
      <c r="Z116" s="10"/>
      <c r="AA116" s="331"/>
      <c r="AB116" s="30"/>
      <c r="AC116" s="36"/>
    </row>
    <row r="117" spans="1:32" ht="15.75" hidden="1" customHeight="1" x14ac:dyDescent="0.25">
      <c r="A117" s="115"/>
      <c r="B117" s="281"/>
      <c r="C117" s="338"/>
      <c r="D117" s="338"/>
      <c r="E117" s="338"/>
      <c r="F117" s="282"/>
      <c r="G117" s="283"/>
      <c r="H117" s="216"/>
      <c r="I117" s="216"/>
      <c r="J117" s="216"/>
      <c r="K117" s="393"/>
      <c r="L117" s="462"/>
      <c r="M117" s="281"/>
      <c r="N117" s="338"/>
      <c r="O117" s="338"/>
      <c r="P117" s="338"/>
      <c r="Q117" s="338"/>
      <c r="R117" s="282"/>
      <c r="S117" s="283"/>
      <c r="T117" s="216"/>
      <c r="U117" s="216"/>
      <c r="V117" s="394"/>
      <c r="W117" s="391"/>
      <c r="X117" s="193"/>
      <c r="Y117" s="193"/>
      <c r="Z117" s="11"/>
      <c r="AA117" s="350"/>
      <c r="AB117" s="25"/>
      <c r="AC117" s="78"/>
    </row>
    <row r="118" spans="1:32" ht="15.75" customHeight="1" thickBot="1" x14ac:dyDescent="0.3">
      <c r="A118" s="115"/>
      <c r="B118" s="281"/>
      <c r="C118" s="338"/>
      <c r="D118" s="338"/>
      <c r="E118" s="338"/>
      <c r="F118" s="282"/>
      <c r="G118" s="283"/>
      <c r="H118" s="216"/>
      <c r="I118" s="216"/>
      <c r="J118" s="216"/>
      <c r="K118" s="393"/>
      <c r="L118" s="462"/>
      <c r="M118" s="281"/>
      <c r="N118" s="338"/>
      <c r="O118" s="338"/>
      <c r="P118" s="338"/>
      <c r="Q118" s="338"/>
      <c r="R118" s="282"/>
      <c r="S118" s="283"/>
      <c r="T118" s="216"/>
      <c r="U118" s="216"/>
      <c r="V118" s="463">
        <v>6</v>
      </c>
      <c r="W118" s="460" t="s">
        <v>107</v>
      </c>
      <c r="X118" s="202" t="s">
        <v>137</v>
      </c>
      <c r="Y118" s="204" t="s">
        <v>152</v>
      </c>
      <c r="Z118" s="204" t="s">
        <v>211</v>
      </c>
      <c r="AA118" s="225" t="s">
        <v>123</v>
      </c>
      <c r="AB118" s="25" t="s">
        <v>212</v>
      </c>
      <c r="AC118" s="89">
        <v>46242.74</v>
      </c>
    </row>
    <row r="119" spans="1:32" ht="15.75" customHeight="1" thickBot="1" x14ac:dyDescent="0.3">
      <c r="A119" s="115"/>
      <c r="B119" s="281"/>
      <c r="C119" s="338"/>
      <c r="D119" s="338"/>
      <c r="E119" s="338"/>
      <c r="F119" s="282"/>
      <c r="G119" s="283"/>
      <c r="H119" s="216"/>
      <c r="I119" s="216"/>
      <c r="J119" s="216"/>
      <c r="K119" s="393"/>
      <c r="L119" s="462"/>
      <c r="M119" s="281"/>
      <c r="N119" s="338"/>
      <c r="O119" s="338"/>
      <c r="P119" s="338"/>
      <c r="Q119" s="338"/>
      <c r="R119" s="282"/>
      <c r="S119" s="283"/>
      <c r="T119" s="216"/>
      <c r="U119" s="216"/>
      <c r="V119" s="464"/>
      <c r="W119" s="452"/>
      <c r="X119" s="203" t="s">
        <v>213</v>
      </c>
      <c r="Y119" s="193"/>
      <c r="Z119" s="193"/>
      <c r="AA119" s="225"/>
      <c r="AB119" s="25"/>
      <c r="AC119" s="89"/>
    </row>
    <row r="120" spans="1:32" ht="15.75" customHeight="1" x14ac:dyDescent="0.25">
      <c r="A120" s="115"/>
      <c r="B120" s="281"/>
      <c r="C120" s="338"/>
      <c r="D120" s="338"/>
      <c r="E120" s="338"/>
      <c r="F120" s="282"/>
      <c r="G120" s="283"/>
      <c r="H120" s="216"/>
      <c r="I120" s="216"/>
      <c r="J120" s="216"/>
      <c r="K120" s="393"/>
      <c r="L120" s="462"/>
      <c r="M120" s="281"/>
      <c r="N120" s="338"/>
      <c r="O120" s="338"/>
      <c r="P120" s="338"/>
      <c r="Q120" s="338"/>
      <c r="R120" s="282"/>
      <c r="S120" s="283"/>
      <c r="T120" s="216"/>
      <c r="U120" s="216"/>
      <c r="V120" s="335">
        <v>7</v>
      </c>
      <c r="W120" s="460" t="s">
        <v>107</v>
      </c>
      <c r="X120" s="204" t="s">
        <v>156</v>
      </c>
      <c r="Y120" s="204" t="s">
        <v>154</v>
      </c>
      <c r="Z120" s="24" t="s">
        <v>226</v>
      </c>
      <c r="AA120" s="134" t="s">
        <v>123</v>
      </c>
      <c r="AB120" s="40" t="s">
        <v>227</v>
      </c>
      <c r="AC120" s="197">
        <v>24244.75</v>
      </c>
    </row>
    <row r="121" spans="1:32" ht="15.75" customHeight="1" thickBot="1" x14ac:dyDescent="0.3">
      <c r="A121" s="115"/>
      <c r="B121" s="281"/>
      <c r="C121" s="338"/>
      <c r="D121" s="338"/>
      <c r="E121" s="338"/>
      <c r="F121" s="282"/>
      <c r="G121" s="283"/>
      <c r="H121" s="216"/>
      <c r="I121" s="216"/>
      <c r="J121" s="216"/>
      <c r="K121" s="393"/>
      <c r="L121" s="462"/>
      <c r="M121" s="281"/>
      <c r="N121" s="338"/>
      <c r="O121" s="338"/>
      <c r="P121" s="338"/>
      <c r="Q121" s="338"/>
      <c r="R121" s="282"/>
      <c r="S121" s="283"/>
      <c r="T121" s="216"/>
      <c r="U121" s="216"/>
      <c r="V121" s="338"/>
      <c r="W121" s="452"/>
      <c r="X121" s="193" t="s">
        <v>228</v>
      </c>
      <c r="Y121" s="193"/>
      <c r="Z121" s="11"/>
      <c r="AA121" s="79"/>
      <c r="AB121" s="25"/>
      <c r="AC121" s="89"/>
    </row>
    <row r="122" spans="1:32" ht="15.75" customHeight="1" x14ac:dyDescent="0.25">
      <c r="A122" s="115"/>
      <c r="B122" s="281"/>
      <c r="C122" s="338"/>
      <c r="D122" s="338"/>
      <c r="E122" s="338"/>
      <c r="F122" s="282"/>
      <c r="G122" s="283"/>
      <c r="H122" s="216"/>
      <c r="I122" s="216"/>
      <c r="J122" s="216"/>
      <c r="K122" s="393"/>
      <c r="L122" s="462"/>
      <c r="M122" s="281"/>
      <c r="N122" s="338"/>
      <c r="O122" s="338"/>
      <c r="P122" s="338"/>
      <c r="Q122" s="338"/>
      <c r="R122" s="282"/>
      <c r="S122" s="283"/>
      <c r="T122" s="216"/>
      <c r="U122" s="216"/>
      <c r="V122" s="458">
        <v>8</v>
      </c>
      <c r="W122" s="447" t="s">
        <v>107</v>
      </c>
      <c r="X122" s="204" t="s">
        <v>156</v>
      </c>
      <c r="Y122" s="204" t="s">
        <v>155</v>
      </c>
      <c r="Z122" s="204" t="s">
        <v>157</v>
      </c>
      <c r="AA122" s="224" t="s">
        <v>123</v>
      </c>
      <c r="AB122" s="40" t="s">
        <v>214</v>
      </c>
      <c r="AC122" s="197">
        <v>29306.99</v>
      </c>
    </row>
    <row r="123" spans="1:32" ht="15.75" customHeight="1" x14ac:dyDescent="0.25">
      <c r="A123" s="115"/>
      <c r="B123" s="281"/>
      <c r="C123" s="338"/>
      <c r="D123" s="338"/>
      <c r="E123" s="338"/>
      <c r="F123" s="282"/>
      <c r="G123" s="283"/>
      <c r="H123" s="216"/>
      <c r="I123" s="216"/>
      <c r="J123" s="216"/>
      <c r="K123" s="393"/>
      <c r="L123" s="462"/>
      <c r="M123" s="281"/>
      <c r="N123" s="338"/>
      <c r="O123" s="338"/>
      <c r="P123" s="338"/>
      <c r="Q123" s="338"/>
      <c r="R123" s="282"/>
      <c r="S123" s="283"/>
      <c r="T123" s="216"/>
      <c r="U123" s="216"/>
      <c r="V123" s="393"/>
      <c r="W123" s="459"/>
      <c r="X123" s="288" t="s">
        <v>158</v>
      </c>
      <c r="Y123" s="288"/>
      <c r="Z123" s="288"/>
      <c r="AA123" s="223" t="s">
        <v>123</v>
      </c>
      <c r="AB123" s="30" t="s">
        <v>215</v>
      </c>
      <c r="AC123" s="72">
        <v>144704.98000000001</v>
      </c>
    </row>
    <row r="124" spans="1:32" ht="15.75" customHeight="1" x14ac:dyDescent="0.25">
      <c r="A124" s="115"/>
      <c r="B124" s="281"/>
      <c r="C124" s="338"/>
      <c r="D124" s="338"/>
      <c r="E124" s="338"/>
      <c r="F124" s="282"/>
      <c r="G124" s="283"/>
      <c r="H124" s="216"/>
      <c r="I124" s="216"/>
      <c r="J124" s="216"/>
      <c r="K124" s="393"/>
      <c r="L124" s="462"/>
      <c r="M124" s="281"/>
      <c r="N124" s="338"/>
      <c r="O124" s="338"/>
      <c r="P124" s="338"/>
      <c r="Q124" s="338"/>
      <c r="R124" s="282"/>
      <c r="S124" s="283"/>
      <c r="T124" s="216"/>
      <c r="U124" s="216"/>
      <c r="V124" s="393"/>
      <c r="W124" s="459"/>
      <c r="X124" s="288"/>
      <c r="Y124" s="288"/>
      <c r="Z124" s="288"/>
      <c r="AA124" s="223" t="s">
        <v>123</v>
      </c>
      <c r="AB124" s="30" t="s">
        <v>216</v>
      </c>
      <c r="AC124" s="72">
        <v>57912.27</v>
      </c>
    </row>
    <row r="125" spans="1:32" ht="15.75" customHeight="1" x14ac:dyDescent="0.25">
      <c r="A125" s="115"/>
      <c r="B125" s="281"/>
      <c r="C125" s="338"/>
      <c r="D125" s="338"/>
      <c r="E125" s="338"/>
      <c r="F125" s="282"/>
      <c r="G125" s="283"/>
      <c r="H125" s="216"/>
      <c r="I125" s="216"/>
      <c r="J125" s="216"/>
      <c r="K125" s="393"/>
      <c r="L125" s="462"/>
      <c r="M125" s="281"/>
      <c r="N125" s="338"/>
      <c r="O125" s="338"/>
      <c r="P125" s="338"/>
      <c r="Q125" s="338"/>
      <c r="R125" s="282"/>
      <c r="S125" s="283"/>
      <c r="T125" s="216"/>
      <c r="U125" s="216"/>
      <c r="V125" s="393"/>
      <c r="W125" s="459"/>
      <c r="X125" s="288"/>
      <c r="Y125" s="288"/>
      <c r="Z125" s="288"/>
      <c r="AA125" s="223" t="s">
        <v>123</v>
      </c>
      <c r="AB125" s="30" t="s">
        <v>217</v>
      </c>
      <c r="AC125" s="72">
        <v>132433.70000000001</v>
      </c>
    </row>
    <row r="126" spans="1:32" ht="15.75" customHeight="1" x14ac:dyDescent="0.25">
      <c r="A126" s="115"/>
      <c r="B126" s="281"/>
      <c r="C126" s="338"/>
      <c r="D126" s="338"/>
      <c r="E126" s="338"/>
      <c r="F126" s="282"/>
      <c r="G126" s="283"/>
      <c r="H126" s="216"/>
      <c r="I126" s="216"/>
      <c r="J126" s="216"/>
      <c r="K126" s="393"/>
      <c r="L126" s="462"/>
      <c r="M126" s="281"/>
      <c r="N126" s="338"/>
      <c r="O126" s="338"/>
      <c r="P126" s="338"/>
      <c r="Q126" s="338"/>
      <c r="R126" s="282"/>
      <c r="S126" s="283"/>
      <c r="T126" s="216"/>
      <c r="U126" s="216"/>
      <c r="V126" s="393"/>
      <c r="W126" s="459"/>
      <c r="X126" s="288"/>
      <c r="Y126" s="288"/>
      <c r="Z126" s="288"/>
      <c r="AA126" s="223" t="s">
        <v>123</v>
      </c>
      <c r="AB126" s="30" t="s">
        <v>218</v>
      </c>
      <c r="AC126" s="72">
        <v>81673.78</v>
      </c>
    </row>
    <row r="127" spans="1:32" ht="15.75" customHeight="1" x14ac:dyDescent="0.25">
      <c r="A127" s="115"/>
      <c r="B127" s="281"/>
      <c r="C127" s="338"/>
      <c r="D127" s="338"/>
      <c r="E127" s="338"/>
      <c r="F127" s="282"/>
      <c r="G127" s="283"/>
      <c r="H127" s="216"/>
      <c r="I127" s="216"/>
      <c r="J127" s="216"/>
      <c r="K127" s="393"/>
      <c r="L127" s="462"/>
      <c r="M127" s="281"/>
      <c r="N127" s="338"/>
      <c r="O127" s="338"/>
      <c r="P127" s="338"/>
      <c r="Q127" s="338"/>
      <c r="R127" s="282"/>
      <c r="S127" s="283"/>
      <c r="T127" s="216"/>
      <c r="U127" s="216"/>
      <c r="V127" s="393"/>
      <c r="W127" s="459"/>
      <c r="X127" s="288"/>
      <c r="Y127" s="288"/>
      <c r="Z127" s="288"/>
      <c r="AA127" s="223" t="s">
        <v>123</v>
      </c>
      <c r="AB127" s="30" t="s">
        <v>219</v>
      </c>
      <c r="AC127" s="72">
        <v>82764.350000000006</v>
      </c>
    </row>
    <row r="128" spans="1:32" ht="15.75" customHeight="1" x14ac:dyDescent="0.25">
      <c r="A128" s="115"/>
      <c r="B128" s="281"/>
      <c r="C128" s="338"/>
      <c r="D128" s="338"/>
      <c r="E128" s="338"/>
      <c r="F128" s="282"/>
      <c r="G128" s="283"/>
      <c r="H128" s="216"/>
      <c r="I128" s="216"/>
      <c r="J128" s="216"/>
      <c r="K128" s="393"/>
      <c r="L128" s="462"/>
      <c r="M128" s="281"/>
      <c r="N128" s="338"/>
      <c r="O128" s="338"/>
      <c r="P128" s="338"/>
      <c r="Q128" s="338"/>
      <c r="R128" s="282"/>
      <c r="S128" s="283"/>
      <c r="T128" s="216"/>
      <c r="U128" s="216"/>
      <c r="V128" s="393"/>
      <c r="W128" s="459"/>
      <c r="X128" s="288"/>
      <c r="Y128" s="288"/>
      <c r="Z128" s="288"/>
      <c r="AA128" s="223" t="s">
        <v>123</v>
      </c>
      <c r="AB128" s="30" t="s">
        <v>220</v>
      </c>
      <c r="AC128" s="72">
        <v>76973.179999999993</v>
      </c>
      <c r="AF128" t="s">
        <v>115</v>
      </c>
    </row>
    <row r="129" spans="1:32" ht="15.75" customHeight="1" x14ac:dyDescent="0.25">
      <c r="A129" s="115"/>
      <c r="B129" s="281"/>
      <c r="C129" s="338"/>
      <c r="D129" s="338"/>
      <c r="E129" s="338"/>
      <c r="F129" s="282"/>
      <c r="G129" s="283"/>
      <c r="H129" s="216"/>
      <c r="I129" s="216"/>
      <c r="J129" s="216"/>
      <c r="K129" s="393"/>
      <c r="L129" s="462"/>
      <c r="M129" s="281"/>
      <c r="N129" s="338"/>
      <c r="O129" s="338"/>
      <c r="P129" s="338"/>
      <c r="Q129" s="338"/>
      <c r="R129" s="282"/>
      <c r="S129" s="283"/>
      <c r="T129" s="216"/>
      <c r="U129" s="216"/>
      <c r="V129" s="393"/>
      <c r="W129" s="459"/>
      <c r="X129" s="288"/>
      <c r="Y129" s="288"/>
      <c r="Z129" s="288"/>
      <c r="AA129" s="223" t="s">
        <v>123</v>
      </c>
      <c r="AB129" s="30" t="s">
        <v>221</v>
      </c>
      <c r="AC129" s="72">
        <v>249120.32</v>
      </c>
      <c r="AF129" t="s">
        <v>115</v>
      </c>
    </row>
    <row r="130" spans="1:32" ht="15.75" customHeight="1" x14ac:dyDescent="0.25">
      <c r="A130" s="115"/>
      <c r="B130" s="281"/>
      <c r="C130" s="338"/>
      <c r="D130" s="338"/>
      <c r="E130" s="338"/>
      <c r="F130" s="282"/>
      <c r="G130" s="283"/>
      <c r="H130" s="216"/>
      <c r="I130" s="216"/>
      <c r="J130" s="216"/>
      <c r="K130" s="393"/>
      <c r="L130" s="462"/>
      <c r="M130" s="281"/>
      <c r="N130" s="338"/>
      <c r="O130" s="338"/>
      <c r="P130" s="338"/>
      <c r="Q130" s="338"/>
      <c r="R130" s="282"/>
      <c r="S130" s="283"/>
      <c r="T130" s="216"/>
      <c r="U130" s="216"/>
      <c r="V130" s="393"/>
      <c r="W130" s="459"/>
      <c r="X130" s="288"/>
      <c r="Y130" s="288"/>
      <c r="Z130" s="288"/>
      <c r="AA130" s="223" t="s">
        <v>123</v>
      </c>
      <c r="AB130" s="30" t="s">
        <v>222</v>
      </c>
      <c r="AC130" s="72">
        <v>98443.31</v>
      </c>
    </row>
    <row r="131" spans="1:32" ht="15.75" customHeight="1" x14ac:dyDescent="0.25">
      <c r="A131" s="115"/>
      <c r="B131" s="281"/>
      <c r="C131" s="338"/>
      <c r="D131" s="338"/>
      <c r="E131" s="338"/>
      <c r="F131" s="282"/>
      <c r="G131" s="283"/>
      <c r="H131" s="216"/>
      <c r="I131" s="216"/>
      <c r="J131" s="216"/>
      <c r="K131" s="393"/>
      <c r="L131" s="462"/>
      <c r="M131" s="281"/>
      <c r="N131" s="338"/>
      <c r="O131" s="338"/>
      <c r="P131" s="338"/>
      <c r="Q131" s="338"/>
      <c r="R131" s="282"/>
      <c r="S131" s="283"/>
      <c r="T131" s="216"/>
      <c r="U131" s="216"/>
      <c r="V131" s="393"/>
      <c r="W131" s="459"/>
      <c r="X131" s="288"/>
      <c r="Y131" s="288"/>
      <c r="Z131" s="288"/>
      <c r="AA131" s="223" t="s">
        <v>123</v>
      </c>
      <c r="AB131" s="30" t="s">
        <v>159</v>
      </c>
      <c r="AC131" s="72">
        <v>534072.24</v>
      </c>
    </row>
    <row r="132" spans="1:32" ht="15.75" customHeight="1" x14ac:dyDescent="0.25">
      <c r="A132" s="115"/>
      <c r="B132" s="281"/>
      <c r="C132" s="338"/>
      <c r="D132" s="338"/>
      <c r="E132" s="338"/>
      <c r="F132" s="282"/>
      <c r="G132" s="283"/>
      <c r="H132" s="216"/>
      <c r="I132" s="216"/>
      <c r="J132" s="216"/>
      <c r="K132" s="393"/>
      <c r="L132" s="462"/>
      <c r="M132" s="281"/>
      <c r="N132" s="338"/>
      <c r="O132" s="338"/>
      <c r="P132" s="338"/>
      <c r="Q132" s="338"/>
      <c r="R132" s="282"/>
      <c r="S132" s="283"/>
      <c r="T132" s="216"/>
      <c r="U132" s="216"/>
      <c r="V132" s="393"/>
      <c r="W132" s="459"/>
      <c r="X132" s="288"/>
      <c r="Y132" s="288"/>
      <c r="Z132" s="288"/>
      <c r="AA132" s="223" t="s">
        <v>123</v>
      </c>
      <c r="AB132" s="30" t="s">
        <v>223</v>
      </c>
      <c r="AC132" s="72">
        <v>137122.72</v>
      </c>
    </row>
    <row r="133" spans="1:32" ht="15.75" customHeight="1" x14ac:dyDescent="0.25">
      <c r="A133" s="115"/>
      <c r="B133" s="281"/>
      <c r="C133" s="338"/>
      <c r="D133" s="338"/>
      <c r="E133" s="338"/>
      <c r="F133" s="282"/>
      <c r="G133" s="283"/>
      <c r="H133" s="216"/>
      <c r="I133" s="216"/>
      <c r="J133" s="216"/>
      <c r="K133" s="393"/>
      <c r="L133" s="462"/>
      <c r="M133" s="281"/>
      <c r="N133" s="338"/>
      <c r="O133" s="338"/>
      <c r="P133" s="338"/>
      <c r="Q133" s="338"/>
      <c r="R133" s="282"/>
      <c r="S133" s="283"/>
      <c r="T133" s="216"/>
      <c r="U133" s="216"/>
      <c r="V133" s="393"/>
      <c r="W133" s="459"/>
      <c r="X133" s="288"/>
      <c r="Y133" s="288"/>
      <c r="Z133" s="288"/>
      <c r="AA133" s="223" t="s">
        <v>123</v>
      </c>
      <c r="AB133" s="30" t="s">
        <v>224</v>
      </c>
      <c r="AC133" s="72">
        <v>208218.1</v>
      </c>
    </row>
    <row r="134" spans="1:32" ht="15.75" customHeight="1" thickBot="1" x14ac:dyDescent="0.3">
      <c r="A134" s="115"/>
      <c r="B134" s="281"/>
      <c r="C134" s="338"/>
      <c r="D134" s="338"/>
      <c r="E134" s="338"/>
      <c r="F134" s="282"/>
      <c r="G134" s="283"/>
      <c r="H134" s="216"/>
      <c r="I134" s="216"/>
      <c r="J134" s="216"/>
      <c r="K134" s="393"/>
      <c r="L134" s="462"/>
      <c r="M134" s="281"/>
      <c r="N134" s="338"/>
      <c r="O134" s="338"/>
      <c r="P134" s="338"/>
      <c r="Q134" s="338"/>
      <c r="R134" s="282"/>
      <c r="S134" s="283"/>
      <c r="T134" s="216"/>
      <c r="U134" s="216"/>
      <c r="V134" s="393"/>
      <c r="W134" s="459"/>
      <c r="X134" s="288"/>
      <c r="Y134" s="288"/>
      <c r="Z134" s="10"/>
      <c r="AA134" s="223" t="s">
        <v>123</v>
      </c>
      <c r="AB134" s="30" t="s">
        <v>225</v>
      </c>
      <c r="AC134" s="72">
        <v>171938.79</v>
      </c>
    </row>
    <row r="135" spans="1:32" ht="15.75" hidden="1" customHeight="1" x14ac:dyDescent="0.25">
      <c r="A135" s="115"/>
      <c r="B135" s="281"/>
      <c r="C135" s="338"/>
      <c r="D135" s="338"/>
      <c r="E135" s="338"/>
      <c r="F135" s="282"/>
      <c r="G135" s="283"/>
      <c r="H135" s="216"/>
      <c r="I135" s="216"/>
      <c r="J135" s="216"/>
      <c r="K135" s="393"/>
      <c r="L135" s="462"/>
      <c r="M135" s="281"/>
      <c r="N135" s="338"/>
      <c r="O135" s="338"/>
      <c r="P135" s="338"/>
      <c r="Q135" s="338"/>
      <c r="R135" s="282"/>
      <c r="S135" s="283"/>
      <c r="T135" s="216"/>
      <c r="U135" s="216"/>
      <c r="V135" s="393"/>
      <c r="W135" s="459"/>
      <c r="X135" s="288"/>
      <c r="Y135" s="288"/>
      <c r="Z135" s="10"/>
      <c r="AA135" s="110"/>
      <c r="AB135" s="30"/>
      <c r="AC135" s="72"/>
    </row>
    <row r="136" spans="1:32" ht="15.75" hidden="1" customHeight="1" x14ac:dyDescent="0.25">
      <c r="A136" s="115"/>
      <c r="B136" s="281"/>
      <c r="C136" s="363"/>
      <c r="D136" s="363"/>
      <c r="E136" s="363"/>
      <c r="F136" s="282"/>
      <c r="G136" s="283"/>
      <c r="H136" s="216"/>
      <c r="I136" s="216"/>
      <c r="J136" s="216"/>
      <c r="K136" s="393"/>
      <c r="L136" s="462"/>
      <c r="M136" s="281"/>
      <c r="N136" s="363"/>
      <c r="O136" s="363"/>
      <c r="P136" s="363"/>
      <c r="Q136" s="363"/>
      <c r="R136" s="282"/>
      <c r="S136" s="283"/>
      <c r="T136" s="216"/>
      <c r="U136" s="216"/>
      <c r="V136" s="393"/>
      <c r="W136" s="459"/>
      <c r="X136" s="288"/>
      <c r="Y136" s="288"/>
      <c r="Z136" s="10"/>
      <c r="AA136" s="119"/>
      <c r="AB136" s="31"/>
      <c r="AC136" s="242"/>
    </row>
    <row r="137" spans="1:32" ht="15.75" hidden="1" customHeight="1" x14ac:dyDescent="0.25">
      <c r="A137" s="115"/>
      <c r="B137" s="281"/>
      <c r="C137" s="363"/>
      <c r="D137" s="363"/>
      <c r="E137" s="363"/>
      <c r="F137" s="282"/>
      <c r="G137" s="283"/>
      <c r="H137" s="216"/>
      <c r="I137" s="216"/>
      <c r="J137" s="216"/>
      <c r="K137" s="393"/>
      <c r="L137" s="462"/>
      <c r="M137" s="281"/>
      <c r="N137" s="363"/>
      <c r="O137" s="363"/>
      <c r="P137" s="363"/>
      <c r="Q137" s="363"/>
      <c r="R137" s="282"/>
      <c r="S137" s="283"/>
      <c r="T137" s="216"/>
      <c r="U137" s="216"/>
      <c r="V137" s="393"/>
      <c r="W137" s="459"/>
      <c r="X137" s="288"/>
      <c r="Y137" s="288"/>
      <c r="Z137" s="10"/>
      <c r="AA137" s="119"/>
      <c r="AB137" s="31"/>
      <c r="AC137" s="242"/>
    </row>
    <row r="138" spans="1:32" ht="15.75" hidden="1" customHeight="1" thickBot="1" x14ac:dyDescent="0.3">
      <c r="A138" s="115"/>
      <c r="B138" s="281"/>
      <c r="C138" s="338"/>
      <c r="D138" s="338"/>
      <c r="E138" s="338"/>
      <c r="F138" s="282"/>
      <c r="G138" s="283"/>
      <c r="H138" s="216"/>
      <c r="I138" s="216"/>
      <c r="J138" s="216"/>
      <c r="K138" s="393"/>
      <c r="L138" s="462"/>
      <c r="M138" s="281"/>
      <c r="N138" s="338"/>
      <c r="O138" s="338"/>
      <c r="P138" s="338"/>
      <c r="Q138" s="338"/>
      <c r="R138" s="282"/>
      <c r="S138" s="283"/>
      <c r="T138" s="216"/>
      <c r="U138" s="216"/>
      <c r="V138" s="394"/>
      <c r="W138" s="391"/>
      <c r="X138" s="288"/>
      <c r="Y138" s="288"/>
      <c r="Z138" s="10"/>
      <c r="AA138" s="119"/>
      <c r="AB138" s="31"/>
      <c r="AC138" s="242"/>
    </row>
    <row r="139" spans="1:32" ht="15.75" hidden="1" customHeight="1" x14ac:dyDescent="0.25">
      <c r="A139" s="115"/>
      <c r="B139" s="281"/>
      <c r="C139" s="338"/>
      <c r="D139" s="338"/>
      <c r="E139" s="338"/>
      <c r="F139" s="282"/>
      <c r="G139" s="283"/>
      <c r="H139" s="216"/>
      <c r="I139" s="216"/>
      <c r="J139" s="216"/>
      <c r="K139" s="393"/>
      <c r="L139" s="462"/>
      <c r="M139" s="281"/>
      <c r="N139" s="338"/>
      <c r="O139" s="338"/>
      <c r="P139" s="338"/>
      <c r="Q139" s="338"/>
      <c r="R139" s="282"/>
      <c r="S139" s="283"/>
      <c r="T139" s="216"/>
      <c r="U139" s="216"/>
      <c r="V139" s="458">
        <v>8</v>
      </c>
      <c r="W139" s="460" t="s">
        <v>107</v>
      </c>
      <c r="X139" s="202"/>
      <c r="Y139" s="204"/>
      <c r="Z139" s="204"/>
      <c r="AA139" s="225"/>
      <c r="AB139" s="25"/>
      <c r="AC139" s="89"/>
    </row>
    <row r="140" spans="1:32" ht="15.75" hidden="1" customHeight="1" x14ac:dyDescent="0.25">
      <c r="A140" s="115"/>
      <c r="B140" s="281"/>
      <c r="C140" s="338"/>
      <c r="D140" s="338"/>
      <c r="E140" s="338"/>
      <c r="F140" s="282"/>
      <c r="G140" s="283"/>
      <c r="H140" s="216"/>
      <c r="I140" s="216"/>
      <c r="J140" s="216"/>
      <c r="K140" s="393"/>
      <c r="L140" s="462"/>
      <c r="M140" s="281"/>
      <c r="N140" s="338"/>
      <c r="O140" s="338"/>
      <c r="P140" s="338"/>
      <c r="Q140" s="338"/>
      <c r="R140" s="282"/>
      <c r="S140" s="283"/>
      <c r="T140" s="216"/>
      <c r="U140" s="216"/>
      <c r="V140" s="394"/>
      <c r="W140" s="452"/>
      <c r="X140" s="193"/>
      <c r="Y140" s="193"/>
      <c r="Z140" s="193"/>
      <c r="AA140" s="225"/>
      <c r="AB140" s="25"/>
      <c r="AC140" s="89"/>
    </row>
    <row r="141" spans="1:32" ht="15.75" hidden="1" customHeight="1" x14ac:dyDescent="0.25">
      <c r="A141" s="115"/>
      <c r="B141" s="281"/>
      <c r="C141" s="338"/>
      <c r="D141" s="338"/>
      <c r="E141" s="338"/>
      <c r="F141" s="282"/>
      <c r="G141" s="283"/>
      <c r="H141" s="216"/>
      <c r="I141" s="216"/>
      <c r="J141" s="216"/>
      <c r="K141" s="393"/>
      <c r="L141" s="462"/>
      <c r="M141" s="281"/>
      <c r="N141" s="338"/>
      <c r="O141" s="338"/>
      <c r="P141" s="338"/>
      <c r="Q141" s="338"/>
      <c r="R141" s="282"/>
      <c r="S141" s="283"/>
      <c r="T141" s="216"/>
      <c r="U141" s="216"/>
      <c r="V141" s="458">
        <v>11</v>
      </c>
      <c r="W141" s="460" t="s">
        <v>107</v>
      </c>
      <c r="X141" s="202"/>
      <c r="Y141" s="204"/>
      <c r="Z141" s="204"/>
      <c r="AA141" s="240"/>
      <c r="AB141" s="207"/>
      <c r="AC141" s="244"/>
    </row>
    <row r="142" spans="1:32" ht="15.75" hidden="1" customHeight="1" x14ac:dyDescent="0.25">
      <c r="A142" s="115"/>
      <c r="B142" s="281"/>
      <c r="C142" s="338"/>
      <c r="D142" s="338"/>
      <c r="E142" s="338"/>
      <c r="F142" s="282"/>
      <c r="G142" s="283"/>
      <c r="H142" s="216"/>
      <c r="I142" s="216"/>
      <c r="J142" s="216"/>
      <c r="K142" s="393"/>
      <c r="L142" s="462"/>
      <c r="M142" s="281"/>
      <c r="N142" s="338"/>
      <c r="O142" s="338"/>
      <c r="P142" s="338"/>
      <c r="Q142" s="338"/>
      <c r="R142" s="282"/>
      <c r="S142" s="283"/>
      <c r="T142" s="216"/>
      <c r="U142" s="216"/>
      <c r="V142" s="393"/>
      <c r="W142" s="452"/>
      <c r="X142" s="203"/>
      <c r="Y142" s="193"/>
      <c r="Z142" s="193"/>
      <c r="AA142" s="193"/>
      <c r="AB142" s="219"/>
      <c r="AC142" s="193"/>
    </row>
    <row r="143" spans="1:32" ht="15.75" hidden="1" customHeight="1" x14ac:dyDescent="0.25">
      <c r="A143" s="115"/>
      <c r="B143" s="281"/>
      <c r="C143" s="338"/>
      <c r="D143" s="338"/>
      <c r="E143" s="338"/>
      <c r="F143" s="282"/>
      <c r="G143" s="283"/>
      <c r="H143" s="216"/>
      <c r="I143" s="216"/>
      <c r="J143" s="216"/>
      <c r="K143" s="393"/>
      <c r="L143" s="462"/>
      <c r="M143" s="281"/>
      <c r="N143" s="338"/>
      <c r="O143" s="338"/>
      <c r="P143" s="338"/>
      <c r="Q143" s="338"/>
      <c r="R143" s="282"/>
      <c r="S143" s="283"/>
      <c r="T143" s="216"/>
      <c r="U143" s="216"/>
      <c r="V143" s="340">
        <v>13</v>
      </c>
      <c r="W143" s="351" t="s">
        <v>107</v>
      </c>
      <c r="X143" s="202"/>
      <c r="Y143" s="204"/>
      <c r="Z143" s="204"/>
      <c r="AA143" s="224"/>
      <c r="AB143" s="40"/>
      <c r="AC143" s="197"/>
    </row>
    <row r="144" spans="1:32" ht="15.75" hidden="1" customHeight="1" x14ac:dyDescent="0.25">
      <c r="A144" s="115"/>
      <c r="B144" s="281"/>
      <c r="C144" s="338"/>
      <c r="D144" s="338"/>
      <c r="E144" s="338"/>
      <c r="F144" s="282"/>
      <c r="G144" s="283"/>
      <c r="H144" s="216"/>
      <c r="I144" s="216"/>
      <c r="J144" s="216"/>
      <c r="K144" s="393"/>
      <c r="L144" s="462"/>
      <c r="M144" s="281"/>
      <c r="N144" s="338"/>
      <c r="O144" s="338"/>
      <c r="P144" s="338"/>
      <c r="Q144" s="338"/>
      <c r="R144" s="282"/>
      <c r="S144" s="283"/>
      <c r="T144" s="216"/>
      <c r="U144" s="216"/>
      <c r="V144" s="324"/>
      <c r="W144" s="352"/>
      <c r="X144" s="288"/>
      <c r="Y144" s="288"/>
      <c r="Z144" s="288"/>
      <c r="AA144" s="87"/>
      <c r="AB144" s="31"/>
      <c r="AC144" s="242"/>
    </row>
    <row r="145" spans="1:36" ht="15.75" customHeight="1" x14ac:dyDescent="0.25">
      <c r="A145" s="115"/>
      <c r="B145" s="281"/>
      <c r="C145" s="338"/>
      <c r="D145" s="338"/>
      <c r="E145" s="338"/>
      <c r="F145" s="282"/>
      <c r="G145" s="283"/>
      <c r="H145" s="216"/>
      <c r="I145" s="216"/>
      <c r="J145" s="216"/>
      <c r="K145" s="393"/>
      <c r="L145" s="462"/>
      <c r="M145" s="281"/>
      <c r="N145" s="338"/>
      <c r="O145" s="338"/>
      <c r="P145" s="338"/>
      <c r="Q145" s="338"/>
      <c r="R145" s="282"/>
      <c r="S145" s="283"/>
      <c r="T145" s="216"/>
      <c r="U145" s="216"/>
      <c r="V145" s="340">
        <v>9</v>
      </c>
      <c r="W145" s="351" t="s">
        <v>107</v>
      </c>
      <c r="X145" s="204" t="s">
        <v>136</v>
      </c>
      <c r="Y145" s="204" t="s">
        <v>31</v>
      </c>
      <c r="Z145" s="204" t="s">
        <v>197</v>
      </c>
      <c r="AA145" s="224" t="s">
        <v>11</v>
      </c>
      <c r="AB145" s="40" t="s">
        <v>191</v>
      </c>
      <c r="AC145" s="366">
        <v>15893.74</v>
      </c>
    </row>
    <row r="146" spans="1:36" ht="15.75" customHeight="1" thickBot="1" x14ac:dyDescent="0.3">
      <c r="A146" s="115"/>
      <c r="B146" s="281"/>
      <c r="C146" s="338"/>
      <c r="D146" s="338"/>
      <c r="E146" s="338"/>
      <c r="F146" s="282"/>
      <c r="G146" s="283"/>
      <c r="H146" s="216"/>
      <c r="I146" s="216"/>
      <c r="J146" s="216"/>
      <c r="K146" s="393"/>
      <c r="L146" s="462"/>
      <c r="M146" s="281"/>
      <c r="N146" s="338"/>
      <c r="O146" s="338"/>
      <c r="P146" s="338"/>
      <c r="Q146" s="338"/>
      <c r="R146" s="282"/>
      <c r="S146" s="283"/>
      <c r="T146" s="216"/>
      <c r="U146" s="216"/>
      <c r="V146" s="341"/>
      <c r="W146" s="451"/>
      <c r="X146" s="288" t="s">
        <v>198</v>
      </c>
      <c r="Y146" s="288"/>
      <c r="Z146" s="288"/>
      <c r="AA146" s="223" t="s">
        <v>11</v>
      </c>
      <c r="AB146" s="30" t="s">
        <v>192</v>
      </c>
      <c r="AC146" s="367">
        <v>31629.73</v>
      </c>
    </row>
    <row r="147" spans="1:36" ht="15.75" customHeight="1" x14ac:dyDescent="0.25">
      <c r="A147" s="115"/>
      <c r="B147" s="281"/>
      <c r="C147" s="338"/>
      <c r="D147" s="338"/>
      <c r="E147" s="338"/>
      <c r="F147" s="282"/>
      <c r="G147" s="283"/>
      <c r="H147" s="216"/>
      <c r="I147" s="216"/>
      <c r="J147" s="216"/>
      <c r="K147" s="393"/>
      <c r="L147" s="462"/>
      <c r="M147" s="281"/>
      <c r="N147" s="338"/>
      <c r="O147" s="338"/>
      <c r="P147" s="338"/>
      <c r="Q147" s="338"/>
      <c r="R147" s="282"/>
      <c r="S147" s="283"/>
      <c r="T147" s="216"/>
      <c r="U147" s="216"/>
      <c r="V147" s="324"/>
      <c r="W147" s="451"/>
      <c r="X147" s="288"/>
      <c r="Y147" s="288"/>
      <c r="Z147" s="288"/>
      <c r="AA147" s="223" t="s">
        <v>11</v>
      </c>
      <c r="AB147" s="30" t="s">
        <v>193</v>
      </c>
      <c r="AC147" s="367">
        <v>40878.51</v>
      </c>
    </row>
    <row r="148" spans="1:36" ht="15.75" customHeight="1" x14ac:dyDescent="0.25">
      <c r="A148" s="115"/>
      <c r="B148" s="281"/>
      <c r="C148" s="338"/>
      <c r="D148" s="338"/>
      <c r="E148" s="338"/>
      <c r="F148" s="282"/>
      <c r="G148" s="283"/>
      <c r="H148" s="216"/>
      <c r="I148" s="216"/>
      <c r="J148" s="216"/>
      <c r="K148" s="393"/>
      <c r="L148" s="462"/>
      <c r="M148" s="281"/>
      <c r="N148" s="338"/>
      <c r="O148" s="338"/>
      <c r="P148" s="338"/>
      <c r="Q148" s="338"/>
      <c r="R148" s="282"/>
      <c r="S148" s="283"/>
      <c r="T148" s="216"/>
      <c r="U148" s="216"/>
      <c r="V148" s="324"/>
      <c r="W148" s="451"/>
      <c r="X148" s="288"/>
      <c r="Y148" s="288"/>
      <c r="Z148" s="288"/>
      <c r="AA148" s="223" t="s">
        <v>11</v>
      </c>
      <c r="AB148" s="30" t="s">
        <v>194</v>
      </c>
      <c r="AC148" s="367">
        <v>18055.740000000002</v>
      </c>
    </row>
    <row r="149" spans="1:36" ht="15.75" customHeight="1" x14ac:dyDescent="0.25">
      <c r="A149" s="115"/>
      <c r="B149" s="281"/>
      <c r="C149" s="338"/>
      <c r="D149" s="338"/>
      <c r="E149" s="338"/>
      <c r="F149" s="282"/>
      <c r="G149" s="283"/>
      <c r="H149" s="216"/>
      <c r="I149" s="216"/>
      <c r="J149" s="216"/>
      <c r="K149" s="393"/>
      <c r="L149" s="462"/>
      <c r="M149" s="281"/>
      <c r="N149" s="338"/>
      <c r="O149" s="338"/>
      <c r="P149" s="338"/>
      <c r="Q149" s="338"/>
      <c r="R149" s="282"/>
      <c r="S149" s="283"/>
      <c r="T149" s="216"/>
      <c r="U149" s="216"/>
      <c r="V149" s="324"/>
      <c r="W149" s="451"/>
      <c r="X149" s="288"/>
      <c r="Y149" s="288"/>
      <c r="Z149" s="288"/>
      <c r="AA149" s="223" t="s">
        <v>11</v>
      </c>
      <c r="AB149" s="30" t="s">
        <v>195</v>
      </c>
      <c r="AC149" s="77">
        <v>12023.36</v>
      </c>
    </row>
    <row r="150" spans="1:36" ht="15.75" customHeight="1" thickBot="1" x14ac:dyDescent="0.3">
      <c r="A150" s="115"/>
      <c r="B150" s="281"/>
      <c r="C150" s="338"/>
      <c r="D150" s="338"/>
      <c r="E150" s="338"/>
      <c r="F150" s="282"/>
      <c r="G150" s="283"/>
      <c r="H150" s="216"/>
      <c r="I150" s="216"/>
      <c r="J150" s="216"/>
      <c r="K150" s="393"/>
      <c r="L150" s="462"/>
      <c r="M150" s="281"/>
      <c r="N150" s="338"/>
      <c r="O150" s="338"/>
      <c r="P150" s="338"/>
      <c r="Q150" s="338"/>
      <c r="R150" s="282"/>
      <c r="S150" s="283"/>
      <c r="T150" s="216"/>
      <c r="U150" s="216"/>
      <c r="V150" s="341"/>
      <c r="W150" s="452"/>
      <c r="X150" s="193"/>
      <c r="Y150" s="193"/>
      <c r="Z150" s="193"/>
      <c r="AA150" s="225" t="s">
        <v>11</v>
      </c>
      <c r="AB150" s="25" t="s">
        <v>196</v>
      </c>
      <c r="AC150" s="368">
        <v>163319.79999999999</v>
      </c>
    </row>
    <row r="151" spans="1:36" ht="15.75" customHeight="1" thickBot="1" x14ac:dyDescent="0.3">
      <c r="A151" s="398" t="s">
        <v>63</v>
      </c>
      <c r="B151" s="399"/>
      <c r="C151" s="399"/>
      <c r="D151" s="399"/>
      <c r="E151" s="399"/>
      <c r="F151" s="400"/>
      <c r="G151" s="122" t="e">
        <f>G96+G97+G98+#REF!+#REF!</f>
        <v>#REF!</v>
      </c>
      <c r="K151" s="453" t="s">
        <v>63</v>
      </c>
      <c r="L151" s="454"/>
      <c r="M151" s="454"/>
      <c r="N151" s="454"/>
      <c r="O151" s="454"/>
      <c r="P151" s="454"/>
      <c r="Q151" s="454"/>
      <c r="R151" s="455"/>
      <c r="S151" s="179" t="e">
        <f>S96+S97+S98+#REF!+#REF!</f>
        <v>#REF!</v>
      </c>
      <c r="V151" s="379" t="s">
        <v>63</v>
      </c>
      <c r="W151" s="380"/>
      <c r="X151" s="380"/>
      <c r="Y151" s="380"/>
      <c r="Z151" s="380"/>
      <c r="AA151" s="380"/>
      <c r="AB151" s="381"/>
      <c r="AC151" s="52">
        <f>SUM(AC92:AC150)</f>
        <v>3152372.97</v>
      </c>
    </row>
    <row r="152" spans="1:36" ht="15.75" hidden="1" customHeight="1" thickBot="1" x14ac:dyDescent="0.3">
      <c r="A152" s="344"/>
      <c r="B152" s="249"/>
      <c r="C152" s="249"/>
      <c r="D152" s="249"/>
      <c r="E152" s="249"/>
      <c r="F152" s="250"/>
      <c r="G152" s="178"/>
      <c r="K152" s="251"/>
      <c r="L152" s="200"/>
      <c r="M152" s="200"/>
      <c r="N152" s="200"/>
      <c r="O152" s="200"/>
      <c r="P152" s="200"/>
      <c r="Q152" s="200"/>
      <c r="R152" s="200"/>
      <c r="S152" s="178"/>
      <c r="V152" s="456">
        <v>1</v>
      </c>
      <c r="W152" s="447" t="s">
        <v>112</v>
      </c>
      <c r="X152" s="213"/>
      <c r="Y152" s="204"/>
      <c r="Z152" s="204"/>
      <c r="AA152" s="202"/>
      <c r="AB152" s="207"/>
      <c r="AC152" s="205"/>
    </row>
    <row r="153" spans="1:36" ht="15.75" hidden="1" customHeight="1" thickBot="1" x14ac:dyDescent="0.3">
      <c r="A153" s="344"/>
      <c r="B153" s="249"/>
      <c r="C153" s="249"/>
      <c r="D153" s="249"/>
      <c r="E153" s="249"/>
      <c r="F153" s="250"/>
      <c r="G153" s="178"/>
      <c r="K153" s="251"/>
      <c r="L153" s="200"/>
      <c r="M153" s="200"/>
      <c r="N153" s="200"/>
      <c r="O153" s="200"/>
      <c r="P153" s="200"/>
      <c r="Q153" s="200"/>
      <c r="R153" s="200"/>
      <c r="S153" s="178"/>
      <c r="V153" s="457"/>
      <c r="W153" s="391"/>
      <c r="X153" s="218"/>
      <c r="Y153" s="193"/>
      <c r="Z153" s="193"/>
      <c r="AA153" s="193"/>
      <c r="AB153" s="211"/>
      <c r="AC153" s="92"/>
    </row>
    <row r="154" spans="1:36" ht="15.75" hidden="1" customHeight="1" x14ac:dyDescent="0.25">
      <c r="A154" s="344"/>
      <c r="B154" s="249"/>
      <c r="C154" s="249"/>
      <c r="D154" s="249"/>
      <c r="E154" s="249"/>
      <c r="F154" s="250"/>
      <c r="G154" s="178"/>
      <c r="K154" s="180">
        <v>1</v>
      </c>
      <c r="L154" s="181" t="s">
        <v>112</v>
      </c>
      <c r="M154" s="182"/>
      <c r="N154" s="181"/>
      <c r="O154" s="171"/>
      <c r="P154" s="21"/>
      <c r="Q154" s="22"/>
      <c r="R154" s="183"/>
      <c r="S154" s="184"/>
      <c r="V154" s="445"/>
      <c r="W154" s="447"/>
      <c r="X154" s="213"/>
      <c r="Y154" s="204"/>
      <c r="Z154" s="204"/>
      <c r="AA154" s="202"/>
      <c r="AB154" s="207"/>
      <c r="AC154" s="205"/>
    </row>
    <row r="155" spans="1:36" ht="15.75" hidden="1" customHeight="1" x14ac:dyDescent="0.25">
      <c r="A155" s="344"/>
      <c r="B155" s="249"/>
      <c r="C155" s="249"/>
      <c r="D155" s="249"/>
      <c r="E155" s="249"/>
      <c r="F155" s="250"/>
      <c r="G155" s="178"/>
      <c r="K155" s="180">
        <v>2</v>
      </c>
      <c r="L155" s="181" t="s">
        <v>112</v>
      </c>
      <c r="M155" s="182"/>
      <c r="N155" s="181"/>
      <c r="O155" s="181"/>
      <c r="P155" s="21"/>
      <c r="Q155" s="22"/>
      <c r="R155" s="32"/>
      <c r="S155" s="185"/>
      <c r="V155" s="446"/>
      <c r="W155" s="448"/>
      <c r="X155" s="218"/>
      <c r="Y155" s="193"/>
      <c r="Z155" s="193"/>
      <c r="AA155" s="193"/>
      <c r="AB155" s="211"/>
      <c r="AC155" s="92"/>
    </row>
    <row r="156" spans="1:36" ht="15.75" hidden="1" customHeight="1" x14ac:dyDescent="0.25">
      <c r="A156" s="344"/>
      <c r="B156" s="249"/>
      <c r="C156" s="249"/>
      <c r="D156" s="249"/>
      <c r="E156" s="249"/>
      <c r="F156" s="250"/>
      <c r="G156" s="178"/>
      <c r="K156" s="180">
        <v>1</v>
      </c>
      <c r="L156" s="181" t="s">
        <v>112</v>
      </c>
      <c r="M156" s="182"/>
      <c r="N156" s="181"/>
      <c r="O156" s="181"/>
      <c r="P156" s="186"/>
      <c r="Q156" s="22"/>
      <c r="R156" s="32"/>
      <c r="S156" s="185"/>
      <c r="V156" s="333"/>
      <c r="W156" s="333"/>
      <c r="X156" s="333"/>
      <c r="Y156" s="333"/>
      <c r="Z156" s="333"/>
      <c r="AA156" s="333"/>
      <c r="AB156" s="333"/>
      <c r="AC156" s="187"/>
      <c r="AJ156" t="s">
        <v>115</v>
      </c>
    </row>
    <row r="157" spans="1:36" ht="15.75" customHeight="1" thickBot="1" x14ac:dyDescent="0.3">
      <c r="A157" s="344"/>
      <c r="B157" s="249"/>
      <c r="C157" s="249"/>
      <c r="D157" s="249"/>
      <c r="E157" s="249"/>
      <c r="F157" s="250"/>
      <c r="G157" s="178"/>
      <c r="K157" s="438" t="s">
        <v>27</v>
      </c>
      <c r="L157" s="439"/>
      <c r="M157" s="439"/>
      <c r="N157" s="439"/>
      <c r="O157" s="439"/>
      <c r="P157" s="439"/>
      <c r="Q157" s="439"/>
      <c r="R157" s="440"/>
      <c r="S157" s="189">
        <f>S154+S155+S156</f>
        <v>0</v>
      </c>
      <c r="V157" s="379" t="s">
        <v>27</v>
      </c>
      <c r="W157" s="380"/>
      <c r="X157" s="380"/>
      <c r="Y157" s="380"/>
      <c r="Z157" s="380"/>
      <c r="AA157" s="380"/>
      <c r="AB157" s="381"/>
      <c r="AC157" s="15">
        <f>AC154+AC155+AC156+AC152</f>
        <v>0</v>
      </c>
    </row>
    <row r="158" spans="1:36" ht="15.75" customHeight="1" thickBot="1" x14ac:dyDescent="0.3">
      <c r="A158" s="344"/>
      <c r="B158" s="249"/>
      <c r="C158" s="249"/>
      <c r="D158" s="249"/>
      <c r="E158" s="249"/>
      <c r="F158" s="250"/>
      <c r="G158" s="178"/>
      <c r="K158" s="251"/>
      <c r="L158" s="200"/>
      <c r="M158" s="200"/>
      <c r="N158" s="200"/>
      <c r="O158" s="200"/>
      <c r="P158" s="200"/>
      <c r="Q158" s="200"/>
      <c r="R158" s="200"/>
      <c r="S158" s="178"/>
      <c r="V158" s="387">
        <v>1</v>
      </c>
      <c r="W158" s="449" t="s">
        <v>130</v>
      </c>
      <c r="X158" s="202" t="s">
        <v>140</v>
      </c>
      <c r="Y158" s="204" t="s">
        <v>133</v>
      </c>
      <c r="Z158" s="204" t="s">
        <v>147</v>
      </c>
      <c r="AA158" s="370" t="s">
        <v>123</v>
      </c>
      <c r="AB158" s="40" t="s">
        <v>232</v>
      </c>
      <c r="AC158" s="38">
        <v>19396.73</v>
      </c>
    </row>
    <row r="159" spans="1:36" ht="15.75" customHeight="1" thickBot="1" x14ac:dyDescent="0.3">
      <c r="A159" s="344"/>
      <c r="B159" s="249"/>
      <c r="C159" s="249"/>
      <c r="D159" s="249"/>
      <c r="E159" s="249"/>
      <c r="F159" s="250"/>
      <c r="G159" s="178"/>
      <c r="K159" s="251"/>
      <c r="L159" s="200"/>
      <c r="M159" s="200"/>
      <c r="N159" s="200"/>
      <c r="O159" s="200"/>
      <c r="P159" s="200"/>
      <c r="Q159" s="200"/>
      <c r="R159" s="200"/>
      <c r="S159" s="178"/>
      <c r="V159" s="374"/>
      <c r="W159" s="450"/>
      <c r="X159" s="203" t="s">
        <v>148</v>
      </c>
      <c r="Y159" s="193"/>
      <c r="Z159" s="193"/>
      <c r="AA159" s="292"/>
      <c r="AB159" s="54"/>
      <c r="AC159" s="239"/>
    </row>
    <row r="160" spans="1:36" ht="15.75" customHeight="1" thickBot="1" x14ac:dyDescent="0.3">
      <c r="A160" s="344"/>
      <c r="B160" s="249"/>
      <c r="C160" s="249"/>
      <c r="D160" s="249"/>
      <c r="E160" s="249"/>
      <c r="F160" s="250"/>
      <c r="G160" s="178"/>
      <c r="K160" s="251"/>
      <c r="L160" s="200"/>
      <c r="M160" s="200"/>
      <c r="N160" s="200"/>
      <c r="O160" s="200"/>
      <c r="P160" s="200"/>
      <c r="Q160" s="200"/>
      <c r="R160" s="200"/>
      <c r="S160" s="178"/>
      <c r="V160" s="388">
        <v>2</v>
      </c>
      <c r="W160" s="433" t="s">
        <v>130</v>
      </c>
      <c r="X160" s="18" t="s">
        <v>140</v>
      </c>
      <c r="Y160" s="18" t="s">
        <v>120</v>
      </c>
      <c r="Z160" s="18" t="s">
        <v>149</v>
      </c>
      <c r="AA160" s="295" t="s">
        <v>123</v>
      </c>
      <c r="AB160" s="76" t="s">
        <v>233</v>
      </c>
      <c r="AC160" s="356">
        <v>6476.3</v>
      </c>
    </row>
    <row r="161" spans="1:36" ht="15.75" customHeight="1" thickBot="1" x14ac:dyDescent="0.3">
      <c r="A161" s="344"/>
      <c r="B161" s="249"/>
      <c r="C161" s="249"/>
      <c r="D161" s="249"/>
      <c r="E161" s="249"/>
      <c r="F161" s="250"/>
      <c r="G161" s="178"/>
      <c r="K161" s="251"/>
      <c r="L161" s="200"/>
      <c r="M161" s="200"/>
      <c r="N161" s="200"/>
      <c r="O161" s="200"/>
      <c r="P161" s="200"/>
      <c r="Q161" s="200"/>
      <c r="R161" s="200"/>
      <c r="S161" s="178"/>
      <c r="V161" s="373"/>
      <c r="W161" s="434"/>
      <c r="X161" s="28" t="s">
        <v>150</v>
      </c>
      <c r="Y161" s="28"/>
      <c r="Z161" s="28"/>
      <c r="AA161" s="292"/>
      <c r="AB161" s="25"/>
      <c r="AC161" s="78"/>
    </row>
    <row r="162" spans="1:36" ht="15.75" hidden="1" customHeight="1" thickBot="1" x14ac:dyDescent="0.3">
      <c r="A162" s="344"/>
      <c r="B162" s="249"/>
      <c r="C162" s="249"/>
      <c r="D162" s="249"/>
      <c r="E162" s="249"/>
      <c r="F162" s="250"/>
      <c r="G162" s="178"/>
      <c r="K162" s="180">
        <v>1</v>
      </c>
      <c r="L162" s="181" t="s">
        <v>112</v>
      </c>
      <c r="M162" s="182"/>
      <c r="N162" s="181"/>
      <c r="O162" s="171"/>
      <c r="P162" s="21"/>
      <c r="Q162" s="22"/>
      <c r="R162" s="183"/>
      <c r="S162" s="184"/>
      <c r="V162" s="435">
        <v>3</v>
      </c>
      <c r="W162" s="411" t="s">
        <v>130</v>
      </c>
      <c r="X162" s="18"/>
      <c r="Y162" s="18"/>
      <c r="Z162" s="17"/>
      <c r="AA162" s="306"/>
      <c r="AB162" s="40"/>
      <c r="AC162" s="38"/>
    </row>
    <row r="163" spans="1:36" ht="15.75" hidden="1" customHeight="1" thickBot="1" x14ac:dyDescent="0.3">
      <c r="A163" s="344"/>
      <c r="B163" s="249"/>
      <c r="C163" s="249"/>
      <c r="D163" s="249"/>
      <c r="E163" s="249"/>
      <c r="F163" s="250"/>
      <c r="G163" s="178"/>
      <c r="K163" s="180">
        <v>2</v>
      </c>
      <c r="L163" s="181" t="s">
        <v>112</v>
      </c>
      <c r="M163" s="182"/>
      <c r="N163" s="181"/>
      <c r="O163" s="181"/>
      <c r="P163" s="21"/>
      <c r="Q163" s="22"/>
      <c r="R163" s="32"/>
      <c r="S163" s="185"/>
      <c r="V163" s="436"/>
      <c r="W163" s="412"/>
      <c r="X163" s="6"/>
      <c r="Y163" s="6"/>
      <c r="Z163" s="265"/>
      <c r="AA163" s="307"/>
      <c r="AB163" s="30"/>
      <c r="AC163" s="36"/>
    </row>
    <row r="164" spans="1:36" ht="15.75" hidden="1" customHeight="1" thickBot="1" x14ac:dyDescent="0.3">
      <c r="A164" s="344"/>
      <c r="B164" s="249"/>
      <c r="C164" s="249"/>
      <c r="D164" s="249"/>
      <c r="E164" s="249"/>
      <c r="F164" s="250"/>
      <c r="G164" s="178"/>
      <c r="K164" s="180">
        <v>1</v>
      </c>
      <c r="L164" s="181" t="s">
        <v>112</v>
      </c>
      <c r="M164" s="182"/>
      <c r="N164" s="181"/>
      <c r="O164" s="181"/>
      <c r="P164" s="186"/>
      <c r="Q164" s="22"/>
      <c r="R164" s="32"/>
      <c r="S164" s="185"/>
      <c r="V164" s="305"/>
      <c r="W164" s="437"/>
      <c r="X164" s="305"/>
      <c r="Y164" s="311"/>
      <c r="Z164" s="312"/>
      <c r="AA164" s="268"/>
      <c r="AB164" s="25"/>
      <c r="AC164" s="78"/>
      <c r="AJ164" t="s">
        <v>115</v>
      </c>
    </row>
    <row r="165" spans="1:36" ht="15.75" customHeight="1" thickBot="1" x14ac:dyDescent="0.3">
      <c r="A165" s="344"/>
      <c r="B165" s="249"/>
      <c r="C165" s="249"/>
      <c r="D165" s="249"/>
      <c r="E165" s="249"/>
      <c r="F165" s="250"/>
      <c r="G165" s="178"/>
      <c r="K165" s="438" t="s">
        <v>27</v>
      </c>
      <c r="L165" s="439"/>
      <c r="M165" s="439"/>
      <c r="N165" s="439"/>
      <c r="O165" s="439"/>
      <c r="P165" s="439"/>
      <c r="Q165" s="439"/>
      <c r="R165" s="440"/>
      <c r="S165" s="189">
        <f>S162+S163+S164</f>
        <v>0</v>
      </c>
      <c r="V165" s="441" t="s">
        <v>131</v>
      </c>
      <c r="W165" s="442"/>
      <c r="X165" s="442"/>
      <c r="Y165" s="442"/>
      <c r="Z165" s="442"/>
      <c r="AA165" s="443"/>
      <c r="AB165" s="444"/>
      <c r="AC165" s="179">
        <f>AC158+AC160+AC162+AC163+AC164</f>
        <v>25873.03</v>
      </c>
    </row>
    <row r="166" spans="1:36" ht="15.75" thickBot="1" x14ac:dyDescent="0.3">
      <c r="A166" s="398" t="s">
        <v>20</v>
      </c>
      <c r="B166" s="399"/>
      <c r="C166" s="399"/>
      <c r="D166" s="399"/>
      <c r="E166" s="399"/>
      <c r="F166" s="400"/>
      <c r="G166" s="52" t="e">
        <f>G26+#REF!+G58+G75+G91+G151</f>
        <v>#REF!</v>
      </c>
      <c r="K166" s="423" t="s">
        <v>20</v>
      </c>
      <c r="L166" s="424"/>
      <c r="M166" s="424"/>
      <c r="N166" s="424"/>
      <c r="O166" s="424"/>
      <c r="P166" s="424"/>
      <c r="Q166" s="424"/>
      <c r="R166" s="425"/>
      <c r="S166" s="52" t="e">
        <f>S26+#REF!+S58+S75+S91+S151+S165</f>
        <v>#REF!</v>
      </c>
      <c r="V166" s="379" t="s">
        <v>20</v>
      </c>
      <c r="W166" s="380"/>
      <c r="X166" s="380"/>
      <c r="Y166" s="380"/>
      <c r="Z166" s="380"/>
      <c r="AA166" s="380"/>
      <c r="AB166" s="381"/>
      <c r="AC166" s="15">
        <f>AC26++AC58+AC75+AC91+AC151+AC165+AC63+AC157+AC69</f>
        <v>3652233.91</v>
      </c>
    </row>
    <row r="167" spans="1:36" x14ac:dyDescent="0.25">
      <c r="A167" s="349"/>
      <c r="B167" s="349"/>
      <c r="C167" s="349"/>
      <c r="D167" s="349"/>
      <c r="E167" s="349"/>
      <c r="F167" s="349"/>
      <c r="G167" s="44"/>
      <c r="AC167" s="69"/>
    </row>
    <row r="168" spans="1:36" x14ac:dyDescent="0.25">
      <c r="AC168" s="69"/>
    </row>
    <row r="169" spans="1:36" x14ac:dyDescent="0.25">
      <c r="AC169" s="69"/>
    </row>
    <row r="170" spans="1:36" x14ac:dyDescent="0.25">
      <c r="AC170" s="69"/>
    </row>
    <row r="171" spans="1:36" x14ac:dyDescent="0.25">
      <c r="AC171" s="69"/>
    </row>
    <row r="174" spans="1:36" x14ac:dyDescent="0.25">
      <c r="D174" s="57"/>
      <c r="E174" s="5"/>
    </row>
    <row r="176" spans="1:36" x14ac:dyDescent="0.25">
      <c r="D176" s="16" t="s">
        <v>71</v>
      </c>
      <c r="E176" s="16" t="s">
        <v>71</v>
      </c>
      <c r="F176" s="16"/>
      <c r="I176" s="12" t="s">
        <v>16</v>
      </c>
    </row>
    <row r="177" spans="1:31" x14ac:dyDescent="0.25">
      <c r="D177" s="16"/>
      <c r="E177" s="16"/>
      <c r="F177" s="16"/>
      <c r="I177" s="12"/>
    </row>
    <row r="178" spans="1:31" ht="15.75" thickBot="1" x14ac:dyDescent="0.3">
      <c r="B178" s="426" t="s">
        <v>24</v>
      </c>
      <c r="C178" s="426"/>
      <c r="D178" s="426"/>
      <c r="E178" s="426"/>
      <c r="F178" s="426"/>
      <c r="G178" s="426"/>
      <c r="H178" s="426"/>
      <c r="I178" s="426"/>
      <c r="AB178" s="232"/>
    </row>
    <row r="179" spans="1:31" ht="39" x14ac:dyDescent="0.25">
      <c r="A179" s="4" t="s">
        <v>1</v>
      </c>
      <c r="B179" s="1" t="s">
        <v>2</v>
      </c>
      <c r="C179" s="289" t="s">
        <v>68</v>
      </c>
      <c r="D179" s="289"/>
      <c r="E179" s="1" t="s">
        <v>3</v>
      </c>
      <c r="F179" s="2" t="s">
        <v>4</v>
      </c>
      <c r="G179" s="2" t="s">
        <v>15</v>
      </c>
      <c r="H179" s="2" t="s">
        <v>5</v>
      </c>
      <c r="I179" s="7" t="s">
        <v>12</v>
      </c>
    </row>
    <row r="180" spans="1:31" ht="15.75" thickBot="1" x14ac:dyDescent="0.3">
      <c r="A180" s="20" t="s">
        <v>6</v>
      </c>
      <c r="B180" s="80"/>
      <c r="C180" s="80"/>
      <c r="D180" s="80"/>
      <c r="E180" s="80"/>
      <c r="F180" s="80" t="s">
        <v>7</v>
      </c>
      <c r="G180" s="80" t="s">
        <v>14</v>
      </c>
      <c r="H180" s="80" t="s">
        <v>8</v>
      </c>
      <c r="I180" s="81" t="s">
        <v>10</v>
      </c>
    </row>
    <row r="181" spans="1:31" x14ac:dyDescent="0.25">
      <c r="A181" s="95">
        <v>1</v>
      </c>
      <c r="B181" s="126" t="s">
        <v>64</v>
      </c>
      <c r="C181" s="50" t="s">
        <v>38</v>
      </c>
      <c r="D181" s="17" t="s">
        <v>0</v>
      </c>
      <c r="E181" s="18" t="str">
        <f>UPPER(D181)</f>
        <v>GENTIANA</v>
      </c>
      <c r="F181" s="19" t="s">
        <v>39</v>
      </c>
      <c r="G181" s="18" t="s">
        <v>11</v>
      </c>
      <c r="H181" s="71" t="s">
        <v>72</v>
      </c>
      <c r="I181" s="27">
        <v>7935.35</v>
      </c>
      <c r="AE181" t="s">
        <v>115</v>
      </c>
    </row>
    <row r="182" spans="1:31" ht="15.75" thickBot="1" x14ac:dyDescent="0.3">
      <c r="A182" s="141"/>
      <c r="B182" s="96"/>
      <c r="C182" s="55" t="s">
        <v>40</v>
      </c>
      <c r="D182" s="29"/>
      <c r="E182" s="28" t="str">
        <f>UPPER(D182)</f>
        <v/>
      </c>
      <c r="F182" s="97"/>
      <c r="G182" s="350" t="s">
        <v>73</v>
      </c>
      <c r="H182" s="54" t="s">
        <v>74</v>
      </c>
      <c r="I182" s="239">
        <v>20933.05</v>
      </c>
    </row>
    <row r="183" spans="1:31" x14ac:dyDescent="0.25">
      <c r="A183" s="103"/>
      <c r="B183" s="135"/>
      <c r="C183" s="135"/>
      <c r="D183" s="6"/>
      <c r="E183" s="5"/>
      <c r="F183" s="138"/>
      <c r="G183" s="88"/>
      <c r="H183" s="139"/>
      <c r="I183" s="140"/>
    </row>
    <row r="184" spans="1:31" x14ac:dyDescent="0.25">
      <c r="A184" s="103"/>
      <c r="B184" s="101"/>
      <c r="C184" s="101"/>
      <c r="D184" s="333"/>
      <c r="E184" s="333"/>
      <c r="F184" s="83"/>
      <c r="G184" s="58"/>
      <c r="H184" s="77"/>
      <c r="I184" s="264"/>
    </row>
    <row r="185" spans="1:31" x14ac:dyDescent="0.25">
      <c r="A185" s="103"/>
      <c r="B185" s="100"/>
      <c r="C185" s="100"/>
      <c r="D185" s="6"/>
      <c r="E185" s="6"/>
      <c r="F185" s="6"/>
      <c r="G185" s="58"/>
      <c r="H185" s="77"/>
      <c r="I185" s="264"/>
    </row>
    <row r="186" spans="1:31" ht="15.75" thickBot="1" x14ac:dyDescent="0.3">
      <c r="A186" s="80"/>
      <c r="B186" s="100"/>
      <c r="C186" s="100"/>
      <c r="D186" s="6"/>
      <c r="E186" s="6"/>
      <c r="F186" s="73"/>
      <c r="G186" s="106"/>
      <c r="H186" s="105"/>
      <c r="I186" s="68"/>
    </row>
    <row r="187" spans="1:31" ht="15.75" customHeight="1" thickBot="1" x14ac:dyDescent="0.3">
      <c r="A187" s="427" t="s">
        <v>19</v>
      </c>
      <c r="B187" s="428"/>
      <c r="C187" s="428"/>
      <c r="D187" s="428"/>
      <c r="E187" s="428"/>
      <c r="F187" s="428"/>
      <c r="G187" s="428"/>
      <c r="H187" s="429"/>
      <c r="I187" s="90">
        <f>SUM(I181:I186)</f>
        <v>28868.400000000001</v>
      </c>
    </row>
    <row r="188" spans="1:31" x14ac:dyDescent="0.25">
      <c r="A188" s="9">
        <v>1</v>
      </c>
      <c r="B188" s="129" t="s">
        <v>65</v>
      </c>
      <c r="C188" s="50" t="s">
        <v>38</v>
      </c>
      <c r="D188" s="19" t="s">
        <v>21</v>
      </c>
      <c r="E188" s="18" t="s">
        <v>37</v>
      </c>
      <c r="F188" s="37" t="s">
        <v>41</v>
      </c>
      <c r="G188" s="294" t="s">
        <v>11</v>
      </c>
      <c r="H188" s="40" t="s">
        <v>83</v>
      </c>
      <c r="I188" s="38">
        <v>15028.41</v>
      </c>
    </row>
    <row r="189" spans="1:31" x14ac:dyDescent="0.25">
      <c r="A189" s="104"/>
      <c r="B189" s="53"/>
      <c r="C189" s="53"/>
      <c r="D189" s="5"/>
      <c r="E189" s="6"/>
      <c r="F189" s="5"/>
      <c r="G189" s="333" t="s">
        <v>11</v>
      </c>
      <c r="H189" s="31" t="s">
        <v>84</v>
      </c>
      <c r="I189" s="118">
        <v>5254.03</v>
      </c>
    </row>
    <row r="190" spans="1:31" x14ac:dyDescent="0.25">
      <c r="A190" s="104"/>
      <c r="B190" s="53"/>
      <c r="C190" s="53"/>
      <c r="D190" s="5"/>
      <c r="E190" s="6"/>
      <c r="F190" s="5"/>
      <c r="G190" s="333" t="s">
        <v>11</v>
      </c>
      <c r="H190" s="31" t="s">
        <v>85</v>
      </c>
      <c r="I190" s="118">
        <v>14162.68</v>
      </c>
    </row>
    <row r="191" spans="1:31" x14ac:dyDescent="0.25">
      <c r="A191" s="104"/>
      <c r="B191" s="53"/>
      <c r="C191" s="53"/>
      <c r="D191" s="5"/>
      <c r="E191" s="6"/>
      <c r="F191" s="5"/>
      <c r="G191" s="333" t="s">
        <v>11</v>
      </c>
      <c r="H191" s="31" t="s">
        <v>86</v>
      </c>
      <c r="I191" s="118">
        <v>8625.26</v>
      </c>
    </row>
    <row r="192" spans="1:31" ht="15.75" thickBot="1" x14ac:dyDescent="0.3">
      <c r="A192" s="74"/>
      <c r="B192" s="28"/>
      <c r="C192" s="28"/>
      <c r="D192" s="29"/>
      <c r="E192" s="28"/>
      <c r="F192" s="29"/>
      <c r="G192" s="350" t="s">
        <v>11</v>
      </c>
      <c r="H192" s="25" t="s">
        <v>87</v>
      </c>
      <c r="I192" s="78">
        <v>22484.87</v>
      </c>
    </row>
    <row r="193" spans="1:9" x14ac:dyDescent="0.25">
      <c r="A193" s="144">
        <v>2</v>
      </c>
      <c r="B193" s="128" t="s">
        <v>65</v>
      </c>
      <c r="C193" s="53" t="s">
        <v>38</v>
      </c>
      <c r="D193" s="143" t="s">
        <v>17</v>
      </c>
      <c r="E193" s="156" t="str">
        <f>UPPER(D193)</f>
        <v>ANDISIMA</v>
      </c>
      <c r="F193" s="57" t="s">
        <v>76</v>
      </c>
      <c r="G193" s="157" t="s">
        <v>11</v>
      </c>
      <c r="H193" s="131" t="s">
        <v>77</v>
      </c>
      <c r="I193" s="158">
        <v>58724.23</v>
      </c>
    </row>
    <row r="194" spans="1:9" ht="15.75" thickBot="1" x14ac:dyDescent="0.3">
      <c r="A194" s="67"/>
      <c r="B194" s="42"/>
      <c r="C194" s="42"/>
      <c r="D194" s="29"/>
      <c r="E194" s="147" t="str">
        <f t="shared" ref="E194:E206" si="0">UPPER(D194)</f>
        <v/>
      </c>
      <c r="F194" s="60"/>
      <c r="G194" s="142" t="s">
        <v>11</v>
      </c>
      <c r="H194" s="25" t="s">
        <v>78</v>
      </c>
      <c r="I194" s="148">
        <v>6977.32</v>
      </c>
    </row>
    <row r="195" spans="1:9" ht="15.75" thickBot="1" x14ac:dyDescent="0.3">
      <c r="A195" s="144">
        <v>3</v>
      </c>
      <c r="B195" s="128" t="s">
        <v>65</v>
      </c>
      <c r="C195" s="100"/>
      <c r="D195" s="5" t="s">
        <v>35</v>
      </c>
      <c r="E195" s="143"/>
      <c r="F195" s="6"/>
      <c r="G195" s="6"/>
      <c r="H195" s="145"/>
      <c r="I195" s="84"/>
    </row>
    <row r="196" spans="1:9" ht="15.75" thickBot="1" x14ac:dyDescent="0.3">
      <c r="A196" s="67"/>
      <c r="B196" s="28"/>
      <c r="C196" s="29"/>
      <c r="D196" s="29"/>
      <c r="E196" s="46"/>
      <c r="F196" s="28"/>
      <c r="G196" s="350"/>
      <c r="H196" s="54"/>
      <c r="I196" s="68"/>
    </row>
    <row r="197" spans="1:9" ht="15.75" thickBot="1" x14ac:dyDescent="0.3">
      <c r="A197" s="24">
        <v>3</v>
      </c>
      <c r="B197" s="129" t="s">
        <v>65</v>
      </c>
      <c r="C197" s="50" t="s">
        <v>38</v>
      </c>
      <c r="D197" s="334" t="s">
        <v>29</v>
      </c>
      <c r="E197" s="46" t="str">
        <f t="shared" si="0"/>
        <v>APOSTOL</v>
      </c>
      <c r="F197" s="37" t="s">
        <v>79</v>
      </c>
      <c r="G197" s="45" t="s">
        <v>11</v>
      </c>
      <c r="H197" s="199" t="s">
        <v>80</v>
      </c>
      <c r="I197" s="149">
        <v>28000</v>
      </c>
    </row>
    <row r="198" spans="1:9" ht="45.75" thickBot="1" x14ac:dyDescent="0.3">
      <c r="A198" s="152">
        <v>4</v>
      </c>
      <c r="B198" s="153" t="s">
        <v>65</v>
      </c>
      <c r="C198" s="154" t="s">
        <v>82</v>
      </c>
      <c r="D198" s="155" t="s">
        <v>30</v>
      </c>
      <c r="E198" s="155" t="str">
        <f t="shared" si="0"/>
        <v>ASKLEPIOS SRL</v>
      </c>
      <c r="F198" s="66" t="s">
        <v>47</v>
      </c>
      <c r="G198" s="22" t="s">
        <v>11</v>
      </c>
      <c r="H198" s="32" t="s">
        <v>81</v>
      </c>
      <c r="I198" s="59">
        <v>50875.99</v>
      </c>
    </row>
    <row r="199" spans="1:9" ht="15.75" thickBot="1" x14ac:dyDescent="0.3">
      <c r="A199" s="150">
        <v>6</v>
      </c>
      <c r="B199" s="128" t="s">
        <v>65</v>
      </c>
      <c r="C199" s="6"/>
      <c r="D199" s="6" t="s">
        <v>36</v>
      </c>
      <c r="E199" s="143"/>
      <c r="F199" s="33"/>
      <c r="G199" s="64"/>
      <c r="H199" s="41"/>
      <c r="I199" s="159"/>
    </row>
    <row r="200" spans="1:9" x14ac:dyDescent="0.25">
      <c r="A200" s="24">
        <v>5</v>
      </c>
      <c r="B200" s="129" t="s">
        <v>65</v>
      </c>
      <c r="C200" s="50" t="s">
        <v>38</v>
      </c>
      <c r="D200" s="19" t="s">
        <v>0</v>
      </c>
      <c r="E200" s="334" t="str">
        <f t="shared" si="0"/>
        <v>GENTIANA</v>
      </c>
      <c r="F200" s="132" t="s">
        <v>88</v>
      </c>
      <c r="G200" s="19" t="s">
        <v>11</v>
      </c>
      <c r="H200" s="201" t="s">
        <v>74</v>
      </c>
      <c r="I200" s="146">
        <v>162337.99</v>
      </c>
    </row>
    <row r="201" spans="1:9" ht="15.75" thickBot="1" x14ac:dyDescent="0.3">
      <c r="A201" s="11"/>
      <c r="B201" s="28"/>
      <c r="C201" s="55" t="s">
        <v>89</v>
      </c>
      <c r="D201" s="29"/>
      <c r="E201" s="147" t="str">
        <f t="shared" si="0"/>
        <v/>
      </c>
      <c r="F201" s="60"/>
      <c r="G201" s="350"/>
      <c r="H201" s="25"/>
      <c r="I201" s="78"/>
    </row>
    <row r="202" spans="1:9" ht="15.75" thickBot="1" x14ac:dyDescent="0.3">
      <c r="A202" s="10">
        <v>8</v>
      </c>
      <c r="B202" s="128" t="s">
        <v>65</v>
      </c>
      <c r="C202" s="100"/>
      <c r="D202" s="5" t="s">
        <v>22</v>
      </c>
      <c r="E202" s="143"/>
      <c r="F202" s="6"/>
      <c r="G202" s="57"/>
      <c r="H202" s="82"/>
      <c r="I202" s="107"/>
    </row>
    <row r="203" spans="1:9" ht="15.75" thickBot="1" x14ac:dyDescent="0.3">
      <c r="A203" s="10"/>
      <c r="B203" s="6"/>
      <c r="C203" s="6"/>
      <c r="D203" s="6"/>
      <c r="E203" s="46"/>
      <c r="F203" s="57"/>
      <c r="G203" s="333"/>
      <c r="H203" s="82"/>
      <c r="I203" s="107"/>
    </row>
    <row r="204" spans="1:9" ht="15.75" thickBot="1" x14ac:dyDescent="0.3">
      <c r="A204" s="11"/>
      <c r="B204" s="28"/>
      <c r="C204" s="28"/>
      <c r="D204" s="28"/>
      <c r="E204" s="46"/>
      <c r="F204" s="60"/>
      <c r="G204" s="333"/>
      <c r="H204" s="82"/>
      <c r="I204" s="107"/>
    </row>
    <row r="205" spans="1:9" ht="15.75" thickBot="1" x14ac:dyDescent="0.3">
      <c r="A205" s="10">
        <v>6</v>
      </c>
      <c r="B205" s="129" t="s">
        <v>65</v>
      </c>
      <c r="C205" s="108" t="s">
        <v>38</v>
      </c>
      <c r="D205" s="18" t="s">
        <v>28</v>
      </c>
      <c r="E205" s="46" t="str">
        <f t="shared" si="0"/>
        <v>LUMILEVA FARM</v>
      </c>
      <c r="F205" s="17" t="s">
        <v>48</v>
      </c>
      <c r="G205" s="65" t="s">
        <v>9</v>
      </c>
      <c r="H205" s="201" t="s">
        <v>90</v>
      </c>
      <c r="I205" s="85">
        <v>31532.41</v>
      </c>
    </row>
    <row r="206" spans="1:9" ht="15.75" thickBot="1" x14ac:dyDescent="0.3">
      <c r="A206" s="13">
        <v>7</v>
      </c>
      <c r="B206" s="153" t="s">
        <v>65</v>
      </c>
      <c r="C206" s="109" t="s">
        <v>38</v>
      </c>
      <c r="D206" s="14" t="s">
        <v>23</v>
      </c>
      <c r="E206" s="171" t="str">
        <f t="shared" si="0"/>
        <v>HERACLEUM SRL</v>
      </c>
      <c r="F206" s="22" t="s">
        <v>49</v>
      </c>
      <c r="G206" s="172" t="s">
        <v>11</v>
      </c>
      <c r="H206" s="32" t="s">
        <v>91</v>
      </c>
      <c r="I206" s="49">
        <v>16589</v>
      </c>
    </row>
    <row r="207" spans="1:9" ht="15.75" thickBot="1" x14ac:dyDescent="0.3">
      <c r="A207" s="13"/>
      <c r="B207" s="129"/>
      <c r="C207" s="108"/>
      <c r="D207" s="19"/>
      <c r="E207" s="46"/>
      <c r="F207" s="18"/>
      <c r="G207" s="160"/>
      <c r="H207" s="51"/>
      <c r="I207" s="161"/>
    </row>
    <row r="208" spans="1:9" ht="15.75" thickBot="1" x14ac:dyDescent="0.3">
      <c r="A208" s="24"/>
      <c r="B208" s="129"/>
      <c r="C208" s="50"/>
      <c r="D208" s="65"/>
      <c r="E208" s="46"/>
      <c r="F208" s="65"/>
      <c r="G208" s="65"/>
      <c r="H208" s="39"/>
      <c r="I208" s="93"/>
    </row>
    <row r="209" spans="1:9" ht="15.75" thickBot="1" x14ac:dyDescent="0.3">
      <c r="A209" s="10"/>
      <c r="B209" s="6"/>
      <c r="C209" s="6"/>
      <c r="D209" s="6"/>
      <c r="E209" s="46"/>
      <c r="F209" s="6"/>
      <c r="G209" s="110"/>
      <c r="H209" s="30"/>
      <c r="I209" s="264"/>
    </row>
    <row r="210" spans="1:9" ht="15.75" thickBot="1" x14ac:dyDescent="0.3">
      <c r="A210" s="10"/>
      <c r="B210" s="6"/>
      <c r="C210" s="6"/>
      <c r="D210" s="6"/>
      <c r="E210" s="46"/>
      <c r="F210" s="6"/>
      <c r="G210" s="110"/>
      <c r="H210" s="30"/>
      <c r="I210" s="264"/>
    </row>
    <row r="211" spans="1:9" ht="15.75" thickBot="1" x14ac:dyDescent="0.3">
      <c r="A211" s="10"/>
      <c r="B211" s="6"/>
      <c r="C211" s="6"/>
      <c r="D211" s="6"/>
      <c r="E211" s="46"/>
      <c r="F211" s="6"/>
      <c r="G211" s="110"/>
      <c r="H211" s="30"/>
      <c r="I211" s="264"/>
    </row>
    <row r="212" spans="1:9" ht="15.75" thickBot="1" x14ac:dyDescent="0.3">
      <c r="A212" s="11"/>
      <c r="B212" s="28"/>
      <c r="C212" s="28"/>
      <c r="D212" s="28"/>
      <c r="E212" s="46"/>
      <c r="F212" s="28"/>
      <c r="G212" s="79"/>
      <c r="H212" s="25"/>
      <c r="I212" s="68"/>
    </row>
    <row r="213" spans="1:9" ht="15.75" customHeight="1" thickBot="1" x14ac:dyDescent="0.3">
      <c r="A213" s="430" t="s">
        <v>75</v>
      </c>
      <c r="B213" s="431"/>
      <c r="C213" s="431"/>
      <c r="D213" s="431"/>
      <c r="E213" s="431"/>
      <c r="F213" s="431"/>
      <c r="G213" s="431"/>
      <c r="H213" s="432"/>
      <c r="I213" s="52">
        <f>SUM(I188:I212)</f>
        <v>420592.19</v>
      </c>
    </row>
    <row r="214" spans="1:9" ht="30.75" thickBot="1" x14ac:dyDescent="0.3">
      <c r="A214" s="333">
        <v>1</v>
      </c>
      <c r="B214" s="130" t="s">
        <v>66</v>
      </c>
      <c r="C214" s="345" t="s">
        <v>38</v>
      </c>
      <c r="D214" s="43" t="s">
        <v>18</v>
      </c>
      <c r="E214" s="136" t="s">
        <v>93</v>
      </c>
      <c r="F214" s="19" t="s">
        <v>43</v>
      </c>
      <c r="G214" s="18" t="s">
        <v>9</v>
      </c>
      <c r="H214" s="132" t="s">
        <v>92</v>
      </c>
      <c r="I214" s="85">
        <v>27061.48</v>
      </c>
    </row>
    <row r="215" spans="1:9" ht="30" x14ac:dyDescent="0.25">
      <c r="A215" s="411">
        <v>2</v>
      </c>
      <c r="B215" s="130" t="s">
        <v>66</v>
      </c>
      <c r="C215" s="345" t="s">
        <v>38</v>
      </c>
      <c r="D215" s="136"/>
      <c r="E215" s="163" t="s">
        <v>70</v>
      </c>
      <c r="F215" s="37" t="s">
        <v>42</v>
      </c>
      <c r="G215" s="294" t="s">
        <v>9</v>
      </c>
      <c r="H215" s="40" t="s">
        <v>94</v>
      </c>
      <c r="I215" s="237">
        <v>36161.11</v>
      </c>
    </row>
    <row r="216" spans="1:9" x14ac:dyDescent="0.25">
      <c r="A216" s="412"/>
      <c r="B216" s="111"/>
      <c r="C216" s="137"/>
      <c r="D216" s="117"/>
      <c r="E216" s="133"/>
      <c r="F216" s="33"/>
      <c r="G216" s="333" t="s">
        <v>11</v>
      </c>
      <c r="H216" s="30" t="s">
        <v>95</v>
      </c>
      <c r="I216" s="238">
        <v>20563.53</v>
      </c>
    </row>
    <row r="217" spans="1:9" ht="15.75" thickBot="1" x14ac:dyDescent="0.3">
      <c r="A217" s="413"/>
      <c r="B217" s="164"/>
      <c r="C217" s="165"/>
      <c r="D217" s="166"/>
      <c r="E217" s="167"/>
      <c r="F217" s="160"/>
      <c r="G217" s="350" t="s">
        <v>11</v>
      </c>
      <c r="H217" s="151" t="s">
        <v>96</v>
      </c>
      <c r="I217" s="127">
        <v>11690.71</v>
      </c>
    </row>
    <row r="218" spans="1:9" ht="15.75" thickBot="1" x14ac:dyDescent="0.3">
      <c r="A218" s="11"/>
      <c r="B218" s="162"/>
      <c r="C218" s="162"/>
      <c r="D218" s="28"/>
      <c r="E218" s="117"/>
      <c r="F218" s="29"/>
      <c r="G218" s="28"/>
      <c r="H218" s="151"/>
      <c r="I218" s="127"/>
    </row>
    <row r="219" spans="1:9" ht="15.75" thickBot="1" x14ac:dyDescent="0.3">
      <c r="A219" s="24"/>
      <c r="B219" s="47"/>
      <c r="C219" s="47"/>
      <c r="D219" s="22"/>
      <c r="E219" s="136"/>
      <c r="F219" s="21"/>
      <c r="G219" s="23"/>
      <c r="H219" s="32"/>
      <c r="I219" s="94"/>
    </row>
    <row r="220" spans="1:9" ht="15.75" customHeight="1" thickBot="1" x14ac:dyDescent="0.3">
      <c r="A220" s="414" t="s">
        <v>13</v>
      </c>
      <c r="B220" s="415"/>
      <c r="C220" s="415"/>
      <c r="D220" s="415"/>
      <c r="E220" s="415"/>
      <c r="F220" s="415"/>
      <c r="G220" s="415"/>
      <c r="H220" s="416"/>
      <c r="I220" s="61">
        <f>SUM(I214:I219)</f>
        <v>95476.829999999987</v>
      </c>
    </row>
    <row r="221" spans="1:9" ht="15.75" thickBot="1" x14ac:dyDescent="0.3">
      <c r="A221" s="417">
        <v>1</v>
      </c>
      <c r="B221" s="419" t="s">
        <v>100</v>
      </c>
      <c r="C221" s="419" t="s">
        <v>99</v>
      </c>
      <c r="D221" s="134"/>
      <c r="E221" s="421"/>
      <c r="F221" s="132" t="s">
        <v>97</v>
      </c>
      <c r="G221" s="19" t="s">
        <v>11</v>
      </c>
      <c r="H221" s="201" t="s">
        <v>98</v>
      </c>
      <c r="I221" s="56">
        <v>10123.35</v>
      </c>
    </row>
    <row r="222" spans="1:9" ht="15.75" thickBot="1" x14ac:dyDescent="0.3">
      <c r="A222" s="418"/>
      <c r="B222" s="420"/>
      <c r="C222" s="420"/>
      <c r="D222" s="79"/>
      <c r="E222" s="422"/>
      <c r="F222" s="66"/>
      <c r="G222" s="14"/>
      <c r="H222" s="35"/>
      <c r="I222" s="49"/>
    </row>
    <row r="223" spans="1:9" ht="15.75" thickBot="1" x14ac:dyDescent="0.3">
      <c r="A223" s="398" t="s">
        <v>25</v>
      </c>
      <c r="B223" s="399"/>
      <c r="C223" s="399"/>
      <c r="D223" s="399"/>
      <c r="E223" s="399"/>
      <c r="F223" s="399"/>
      <c r="G223" s="399"/>
      <c r="H223" s="400"/>
      <c r="I223" s="173">
        <f>SUM(I221)</f>
        <v>10123.35</v>
      </c>
    </row>
    <row r="224" spans="1:9" ht="15.75" thickBot="1" x14ac:dyDescent="0.3">
      <c r="A224" s="401">
        <v>1</v>
      </c>
      <c r="B224" s="382" t="s">
        <v>67</v>
      </c>
      <c r="C224" s="406" t="s">
        <v>105</v>
      </c>
      <c r="D224" s="21" t="s">
        <v>32</v>
      </c>
      <c r="E224" s="383" t="s">
        <v>101</v>
      </c>
      <c r="F224" s="37" t="s">
        <v>44</v>
      </c>
      <c r="G224" s="17" t="s">
        <v>11</v>
      </c>
      <c r="H224" s="314" t="s">
        <v>102</v>
      </c>
      <c r="I224" s="175">
        <v>3593.14</v>
      </c>
    </row>
    <row r="225" spans="1:9" ht="15.75" thickBot="1" x14ac:dyDescent="0.3">
      <c r="A225" s="402"/>
      <c r="B225" s="404"/>
      <c r="C225" s="407"/>
      <c r="D225" s="19" t="s">
        <v>26</v>
      </c>
      <c r="E225" s="384"/>
      <c r="F225" s="113"/>
      <c r="G225" s="331" t="s">
        <v>11</v>
      </c>
      <c r="H225" s="30" t="s">
        <v>103</v>
      </c>
      <c r="I225" s="238">
        <v>13638.15</v>
      </c>
    </row>
    <row r="226" spans="1:9" ht="15.75" thickBot="1" x14ac:dyDescent="0.3">
      <c r="A226" s="403"/>
      <c r="B226" s="405"/>
      <c r="C226" s="375"/>
      <c r="D226" s="14" t="s">
        <v>0</v>
      </c>
      <c r="E226" s="385"/>
      <c r="F226" s="21"/>
      <c r="G226" s="28" t="s">
        <v>11</v>
      </c>
      <c r="H226" s="91" t="s">
        <v>104</v>
      </c>
      <c r="I226" s="127">
        <v>76384.22</v>
      </c>
    </row>
    <row r="227" spans="1:9" ht="15.75" customHeight="1" thickBot="1" x14ac:dyDescent="0.3">
      <c r="A227" s="408" t="s">
        <v>45</v>
      </c>
      <c r="B227" s="409"/>
      <c r="C227" s="409"/>
      <c r="D227" s="409"/>
      <c r="E227" s="409"/>
      <c r="F227" s="409"/>
      <c r="G227" s="409"/>
      <c r="H227" s="410"/>
      <c r="I227" s="174">
        <f>I224+I225+I226</f>
        <v>93615.510000000009</v>
      </c>
    </row>
    <row r="228" spans="1:9" x14ac:dyDescent="0.25">
      <c r="A228" s="392">
        <v>1</v>
      </c>
      <c r="B228" s="395" t="s">
        <v>107</v>
      </c>
      <c r="C228" s="170" t="s">
        <v>69</v>
      </c>
      <c r="D228" s="294" t="s">
        <v>57</v>
      </c>
      <c r="E228" s="294" t="s">
        <v>111</v>
      </c>
      <c r="F228" s="294" t="s">
        <v>110</v>
      </c>
      <c r="G228" s="294" t="s">
        <v>11</v>
      </c>
      <c r="H228" s="294" t="s">
        <v>108</v>
      </c>
      <c r="I228" s="176">
        <v>10865.77</v>
      </c>
    </row>
    <row r="229" spans="1:9" x14ac:dyDescent="0.25">
      <c r="A229" s="393"/>
      <c r="B229" s="396"/>
      <c r="C229" s="331" t="s">
        <v>106</v>
      </c>
      <c r="D229" s="331"/>
      <c r="E229" s="331"/>
      <c r="F229" s="331"/>
      <c r="G229" s="331" t="s">
        <v>11</v>
      </c>
      <c r="H229" s="331" t="s">
        <v>109</v>
      </c>
      <c r="I229" s="177">
        <v>14652.72</v>
      </c>
    </row>
    <row r="230" spans="1:9" x14ac:dyDescent="0.25">
      <c r="A230" s="393"/>
      <c r="B230" s="396"/>
      <c r="C230" s="116"/>
      <c r="D230" s="331"/>
      <c r="E230" s="331"/>
      <c r="F230" s="331"/>
      <c r="G230" s="331"/>
      <c r="H230" s="77"/>
      <c r="I230" s="238"/>
    </row>
    <row r="231" spans="1:9" x14ac:dyDescent="0.25">
      <c r="A231" s="393"/>
      <c r="B231" s="396"/>
      <c r="C231" s="116"/>
      <c r="D231" s="331"/>
      <c r="E231" s="331"/>
      <c r="F231" s="331"/>
      <c r="G231" s="331"/>
      <c r="H231" s="77"/>
      <c r="I231" s="238"/>
    </row>
    <row r="232" spans="1:9" ht="15.75" thickBot="1" x14ac:dyDescent="0.3">
      <c r="A232" s="394"/>
      <c r="B232" s="397"/>
      <c r="C232" s="125"/>
      <c r="D232" s="125"/>
      <c r="E232" s="125"/>
      <c r="F232" s="125"/>
      <c r="G232" s="350"/>
      <c r="H232" s="54"/>
      <c r="I232" s="239"/>
    </row>
    <row r="233" spans="1:9" ht="15.75" thickBot="1" x14ac:dyDescent="0.3">
      <c r="A233" s="398" t="s">
        <v>63</v>
      </c>
      <c r="B233" s="399"/>
      <c r="C233" s="399"/>
      <c r="D233" s="399"/>
      <c r="E233" s="399"/>
      <c r="F233" s="399"/>
      <c r="G233" s="399"/>
      <c r="H233" s="400"/>
      <c r="I233" s="122">
        <f>I228+I229+I230+I231+I232</f>
        <v>25518.489999999998</v>
      </c>
    </row>
    <row r="234" spans="1:9" ht="15.75" thickBot="1" x14ac:dyDescent="0.3">
      <c r="A234" s="398" t="s">
        <v>20</v>
      </c>
      <c r="B234" s="399"/>
      <c r="C234" s="399"/>
      <c r="D234" s="399"/>
      <c r="E234" s="399"/>
      <c r="F234" s="399"/>
      <c r="G234" s="399"/>
      <c r="H234" s="400"/>
      <c r="I234" s="52">
        <f>I187+I213+I220+I223+I227+I233</f>
        <v>674194.77</v>
      </c>
    </row>
  </sheetData>
  <mergeCells count="149"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  <mergeCell ref="X24:X25"/>
    <mergeCell ref="A26:F26"/>
    <mergeCell ref="K26:R26"/>
    <mergeCell ref="V26:AB26"/>
    <mergeCell ref="V16:V19"/>
    <mergeCell ref="W16:W19"/>
    <mergeCell ref="V20:V21"/>
    <mergeCell ref="W20:W21"/>
    <mergeCell ref="W23:W25"/>
    <mergeCell ref="V22:V25"/>
    <mergeCell ref="A58:F58"/>
    <mergeCell ref="K58:R58"/>
    <mergeCell ref="V58:AB58"/>
    <mergeCell ref="V59:V62"/>
    <mergeCell ref="W59:W62"/>
    <mergeCell ref="V27:V28"/>
    <mergeCell ref="W27:W28"/>
    <mergeCell ref="X27:X28"/>
    <mergeCell ref="Z27:Z28"/>
    <mergeCell ref="K30:K57"/>
    <mergeCell ref="W31:W32"/>
    <mergeCell ref="V33:V34"/>
    <mergeCell ref="W33:W34"/>
    <mergeCell ref="AF59:AF62"/>
    <mergeCell ref="V63:AB63"/>
    <mergeCell ref="K67:K68"/>
    <mergeCell ref="L67:L68"/>
    <mergeCell ref="M67:M68"/>
    <mergeCell ref="O67:O68"/>
    <mergeCell ref="V67:V68"/>
    <mergeCell ref="AA33:AA34"/>
    <mergeCell ref="W35:W40"/>
    <mergeCell ref="AA44:AA45"/>
    <mergeCell ref="A69:F69"/>
    <mergeCell ref="K69:R69"/>
    <mergeCell ref="V69:AB69"/>
    <mergeCell ref="K70:K74"/>
    <mergeCell ref="L70:L74"/>
    <mergeCell ref="M70:M74"/>
    <mergeCell ref="O70:O74"/>
    <mergeCell ref="V70:V71"/>
    <mergeCell ref="W70:W74"/>
    <mergeCell ref="A75:F75"/>
    <mergeCell ref="K75:R75"/>
    <mergeCell ref="V75:AB75"/>
    <mergeCell ref="K76:K77"/>
    <mergeCell ref="L76:L77"/>
    <mergeCell ref="M76:M77"/>
    <mergeCell ref="O76:O77"/>
    <mergeCell ref="V76:V79"/>
    <mergeCell ref="W76:W79"/>
    <mergeCell ref="Y98:Y99"/>
    <mergeCell ref="Z98:Z99"/>
    <mergeCell ref="AA98:AA99"/>
    <mergeCell ref="A91:F91"/>
    <mergeCell ref="K91:R91"/>
    <mergeCell ref="V91:AB91"/>
    <mergeCell ref="V93:V95"/>
    <mergeCell ref="W93:W95"/>
    <mergeCell ref="K80:K87"/>
    <mergeCell ref="L80:L87"/>
    <mergeCell ref="M80:M87"/>
    <mergeCell ref="O80:O87"/>
    <mergeCell ref="V80:V90"/>
    <mergeCell ref="Y80:Y87"/>
    <mergeCell ref="K88:K90"/>
    <mergeCell ref="L88:L90"/>
    <mergeCell ref="M88:M90"/>
    <mergeCell ref="O88:O90"/>
    <mergeCell ref="AB98:AB99"/>
    <mergeCell ref="AA114:AA115"/>
    <mergeCell ref="V118:V119"/>
    <mergeCell ref="W118:W119"/>
    <mergeCell ref="W103:W105"/>
    <mergeCell ref="AA103:AA104"/>
    <mergeCell ref="V106:V109"/>
    <mergeCell ref="W106:W109"/>
    <mergeCell ref="V110:V113"/>
    <mergeCell ref="W110:W112"/>
    <mergeCell ref="V103:V105"/>
    <mergeCell ref="W146:W150"/>
    <mergeCell ref="A151:F151"/>
    <mergeCell ref="K151:R151"/>
    <mergeCell ref="V151:AB151"/>
    <mergeCell ref="V152:V153"/>
    <mergeCell ref="W152:W153"/>
    <mergeCell ref="V122:V138"/>
    <mergeCell ref="W122:W138"/>
    <mergeCell ref="V139:V140"/>
    <mergeCell ref="W139:W140"/>
    <mergeCell ref="V141:V142"/>
    <mergeCell ref="W141:W142"/>
    <mergeCell ref="K96:K150"/>
    <mergeCell ref="L96:L150"/>
    <mergeCell ref="V96:V97"/>
    <mergeCell ref="W96:W97"/>
    <mergeCell ref="W120:W121"/>
    <mergeCell ref="AA96:AA97"/>
    <mergeCell ref="V98:V99"/>
    <mergeCell ref="W98:W99"/>
    <mergeCell ref="V100:V102"/>
    <mergeCell ref="W100:W102"/>
    <mergeCell ref="V114:V117"/>
    <mergeCell ref="W114:W117"/>
    <mergeCell ref="W160:W161"/>
    <mergeCell ref="V162:V163"/>
    <mergeCell ref="W162:W164"/>
    <mergeCell ref="K165:R165"/>
    <mergeCell ref="V165:AB165"/>
    <mergeCell ref="V154:V155"/>
    <mergeCell ref="W154:W155"/>
    <mergeCell ref="K157:R157"/>
    <mergeCell ref="V157:AB157"/>
    <mergeCell ref="V158:V159"/>
    <mergeCell ref="W158:W159"/>
    <mergeCell ref="AC98:AC99"/>
    <mergeCell ref="A228:A232"/>
    <mergeCell ref="B228:B232"/>
    <mergeCell ref="A233:H233"/>
    <mergeCell ref="A234:H234"/>
    <mergeCell ref="A223:H223"/>
    <mergeCell ref="A224:A226"/>
    <mergeCell ref="B224:B226"/>
    <mergeCell ref="C224:C226"/>
    <mergeCell ref="E224:E226"/>
    <mergeCell ref="A227:H227"/>
    <mergeCell ref="A215:A217"/>
    <mergeCell ref="A220:H220"/>
    <mergeCell ref="A221:A222"/>
    <mergeCell ref="B221:B222"/>
    <mergeCell ref="C221:C222"/>
    <mergeCell ref="E221:E222"/>
    <mergeCell ref="A166:F166"/>
    <mergeCell ref="K166:R166"/>
    <mergeCell ref="V166:AB166"/>
    <mergeCell ref="B178:I178"/>
    <mergeCell ref="A187:H187"/>
    <mergeCell ref="A213:H213"/>
    <mergeCell ref="V160:V161"/>
  </mergeCells>
  <pageMargins left="0" right="0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2021-11-09T07:31:00Z</cp:lastPrinted>
  <dcterms:created xsi:type="dcterms:W3CDTF">2018-07-04T12:33:56Z</dcterms:created>
  <dcterms:modified xsi:type="dcterms:W3CDTF">2021-11-09T11:17:41Z</dcterms:modified>
</cp:coreProperties>
</file>